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ambireglobal.sharepoint.com/sites/AmbireLatinAmerica/Shared Documents/Projects/2. Current projects/Sustainable finance/23_UNEP_Panamá/2. Development/Contrato 2 - PCA/Pilotos Bancos/04. Guia/Panamá_Guia_ 2da versión/"/>
    </mc:Choice>
  </mc:AlternateContent>
  <xr:revisionPtr revIDLastSave="0" documentId="8_{B03A1122-1EA3-4D20-8E73-9DD101BF9035}" xr6:coauthVersionLast="47" xr6:coauthVersionMax="47" xr10:uidLastSave="{00000000-0000-0000-0000-000000000000}"/>
  <bookViews>
    <workbookView xWindow="-108" yWindow="-108" windowWidth="23256" windowHeight="12456" firstSheet="10" activeTab="10" xr2:uid="{00000000-000D-0000-FFFF-FFFF00000000}"/>
  </bookViews>
  <sheets>
    <sheet name="Costa Rica (PPt)" sheetId="7" state="hidden" r:id="rId1"/>
    <sheet name="Resumen general" sheetId="39" r:id="rId2"/>
    <sheet name="Dashboard" sheetId="33" r:id="rId3"/>
    <sheet name="Uso del suelo" sheetId="36" r:id="rId4"/>
    <sheet name="SSM" sheetId="30" r:id="rId5"/>
    <sheet name="Base de datos" sheetId="34" state="hidden" r:id="rId6"/>
    <sheet name="BD Uso del suelo" sheetId="27" state="hidden" r:id="rId7"/>
    <sheet name="BD criterios elegibilidad US" sheetId="37" state="hidden" r:id="rId8"/>
    <sheet name="BD Prácticas elegibles" sheetId="38" state="hidden" r:id="rId9"/>
    <sheet name="Listas" sheetId="35" state="hidden" r:id="rId10"/>
    <sheet name="Energia" sheetId="8" r:id="rId11"/>
    <sheet name="Transporte" sheetId="20" state="hidden" r:id="rId12"/>
    <sheet name="Construcción" sheetId="21" state="hidden" r:id="rId13"/>
    <sheet name="Residuos" sheetId="22" state="hidden" r:id="rId14"/>
    <sheet name="Manufactura" sheetId="23" state="hidden" r:id="rId15"/>
    <sheet name="TIC" sheetId="24" state="hidden" r:id="rId16"/>
    <sheet name="Agua" sheetId="26" state="hidden" r:id="rId17"/>
    <sheet name="Adaptación" sheetId="25" state="hidden" r:id="rId18"/>
    <sheet name="Generales NHDS" sheetId="29" state="hidden" r:id="rId19"/>
  </sheets>
  <definedNames>
    <definedName name="_xlnm._FilterDatabase" localSheetId="17" hidden="1">Adaptación!$A$2:$B$74</definedName>
    <definedName name="_xlnm._FilterDatabase" localSheetId="16" hidden="1">Agua!$A$2:$X$2</definedName>
    <definedName name="_xlnm._FilterDatabase" localSheetId="6" hidden="1">'BD Uso del suelo'!$B$1:$B$5</definedName>
    <definedName name="_xlnm._FilterDatabase" localSheetId="0" hidden="1">'Costa Rica (PPt)'!$C$1:$Q$67</definedName>
    <definedName name="_xlnm._FilterDatabase" localSheetId="10" hidden="1">Energia!$A$1:$A$1</definedName>
    <definedName name="_xlnm._FilterDatabase" localSheetId="14" hidden="1">Manufactura!$A$2:$A$11</definedName>
    <definedName name="_xlnm._FilterDatabase" localSheetId="13" hidden="1">Residuos!$A$2:$A$36</definedName>
    <definedName name="_xlnm._FilterDatabase" localSheetId="15" hidden="1">TIC!$A$2:$A$4</definedName>
    <definedName name="_xlnm._FilterDatabase" localSheetId="11" hidden="1">Transporte!$A$2:$A$20</definedName>
    <definedName name="ActividadSel">Dashboard!$N$19</definedName>
    <definedName name="Categoria_forestal_rng">_xlfn.ANCHORARRAY(Listas!$Z$2)</definedName>
    <definedName name="ClaveSel">Listas!$H$2</definedName>
    <definedName name="DNSHsel">Dashboard!$E$143</definedName>
    <definedName name="ElegibilidadObjetivoSel">'Uso del suelo'!$D$127</definedName>
    <definedName name="NHDS_aplicables_rng" comment="=LISTAS!$L$2#">_xlfn.ANCHORARRAY(Listas!$L$2)</definedName>
    <definedName name="NivForSelect">'Uso del suelo'!$K$149</definedName>
    <definedName name="ObjetivoGeneralSel">Dashboard!$E$86</definedName>
    <definedName name="ObjetivoSel">Dashboard!$E$19</definedName>
    <definedName name="ObjetivoUSSel">'Uso del suelo'!$D$83</definedName>
    <definedName name="Practicas_rng">_xlfn.ANCHORARRAY(Listas!$AB$2)</definedName>
    <definedName name="SectorSel">Dashboard!$I$19</definedName>
    <definedName name="SectorUSSel">'Uso del suelo'!#REF!</definedName>
    <definedName name="SectorUSSel1">'Uso del suelo'!$G$83</definedName>
    <definedName name="SubsectorSel">'Uso del suelo'!#REF!</definedName>
    <definedName name="USnivelpr">'Uso del suelo'!$Q$149</definedName>
    <definedName name="USsector_select">'Uso del suelo'!$G$149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1" i="36" l="1" a="1"/>
  <c r="D171" i="36" s="1"/>
  <c r="AB2" i="35" a="1"/>
  <c r="J171" i="36" a="1"/>
  <c r="J171" i="36" s="1"/>
  <c r="AF2" i="35" a="1"/>
  <c r="AF2" i="35" s="1"/>
  <c r="S123" i="34"/>
  <c r="S122" i="34"/>
  <c r="S18" i="34"/>
  <c r="S17" i="34"/>
  <c r="S15" i="34"/>
  <c r="S16" i="34"/>
  <c r="S14" i="34"/>
  <c r="S13" i="34"/>
  <c r="S11" i="34"/>
  <c r="S10" i="34"/>
  <c r="S9" i="34"/>
  <c r="Q171" i="36"/>
  <c r="AD2" i="35" a="1"/>
  <c r="D89" i="36"/>
  <c r="K67" i="36" a="1"/>
  <c r="K67" i="36" s="1"/>
  <c r="Z2" i="35" a="1"/>
  <c r="F112" i="36" a="1"/>
  <c r="F112" i="36" s="1"/>
  <c r="N143" i="33" a="1"/>
  <c r="N143" i="33" s="1"/>
  <c r="E156" i="33" a="1"/>
  <c r="L2" i="35" a="1"/>
  <c r="H2" i="35"/>
  <c r="C27" i="33" s="1"/>
  <c r="P85" i="33"/>
  <c r="G143" i="33" a="1"/>
  <c r="G143" i="33" s="1"/>
  <c r="K80" i="36" a="1"/>
  <c r="K80" i="36" s="1"/>
  <c r="X2" i="35" a="1"/>
  <c r="O112" i="36" a="1"/>
  <c r="O112" i="36" s="1"/>
  <c r="P2" i="35" a="1"/>
  <c r="P2" i="35" s="1"/>
  <c r="D2" i="35" a="1"/>
  <c r="N2" i="35" a="1"/>
  <c r="N2" i="35" s="1"/>
  <c r="J2" i="35" a="1"/>
  <c r="J2" i="35" s="1"/>
  <c r="K85" i="33"/>
  <c r="H85" i="33"/>
  <c r="S2" i="34"/>
  <c r="S3" i="34"/>
  <c r="S4" i="34"/>
  <c r="S5" i="34"/>
  <c r="S6" i="34"/>
  <c r="S7" i="34"/>
  <c r="S8" i="34"/>
  <c r="S12" i="34"/>
  <c r="S19" i="34"/>
  <c r="S20" i="34"/>
  <c r="S21" i="34"/>
  <c r="S22" i="34"/>
  <c r="S23" i="34"/>
  <c r="S24" i="34"/>
  <c r="S25" i="34"/>
  <c r="S26" i="34"/>
  <c r="S27" i="34"/>
  <c r="S28" i="34"/>
  <c r="S29" i="34"/>
  <c r="S30" i="34"/>
  <c r="S31" i="34"/>
  <c r="S32" i="34"/>
  <c r="S33" i="34"/>
  <c r="S34" i="34"/>
  <c r="S35" i="34"/>
  <c r="S36" i="34"/>
  <c r="S37" i="34"/>
  <c r="S38" i="34"/>
  <c r="S39" i="34"/>
  <c r="S40" i="34"/>
  <c r="S41" i="34"/>
  <c r="S42" i="34"/>
  <c r="S43" i="34"/>
  <c r="S44" i="34"/>
  <c r="S45" i="34"/>
  <c r="S46" i="34"/>
  <c r="S47" i="34"/>
  <c r="S48" i="34"/>
  <c r="S49" i="34"/>
  <c r="S50" i="34"/>
  <c r="S51" i="34"/>
  <c r="S52" i="34"/>
  <c r="S53" i="34"/>
  <c r="S54" i="34"/>
  <c r="S55" i="34"/>
  <c r="S56" i="34"/>
  <c r="S57" i="34"/>
  <c r="S58" i="34"/>
  <c r="S59" i="34"/>
  <c r="S60" i="34"/>
  <c r="S61" i="34"/>
  <c r="S62" i="34"/>
  <c r="S63" i="34"/>
  <c r="S64" i="34"/>
  <c r="S65" i="34"/>
  <c r="S66" i="34"/>
  <c r="S67" i="34"/>
  <c r="S68" i="34"/>
  <c r="S69" i="34"/>
  <c r="S70" i="34"/>
  <c r="S71" i="34"/>
  <c r="S72" i="34"/>
  <c r="S73" i="34"/>
  <c r="S74" i="34"/>
  <c r="S75" i="34"/>
  <c r="S76" i="34"/>
  <c r="S77" i="34"/>
  <c r="S78" i="34"/>
  <c r="S79" i="34"/>
  <c r="S80" i="34"/>
  <c r="S81" i="34"/>
  <c r="S82" i="34"/>
  <c r="S83" i="34"/>
  <c r="S84" i="34"/>
  <c r="S85" i="34"/>
  <c r="S86" i="34"/>
  <c r="S87" i="34"/>
  <c r="S88" i="34"/>
  <c r="S89" i="34"/>
  <c r="S90" i="34"/>
  <c r="S91" i="34"/>
  <c r="S92" i="34"/>
  <c r="S93" i="34"/>
  <c r="S94" i="34"/>
  <c r="S95" i="34"/>
  <c r="S96" i="34"/>
  <c r="S97" i="34"/>
  <c r="S98" i="34"/>
  <c r="S99" i="34"/>
  <c r="S100" i="34"/>
  <c r="S101" i="34"/>
  <c r="S102" i="34"/>
  <c r="S103" i="34"/>
  <c r="S104" i="34"/>
  <c r="S105" i="34"/>
  <c r="S106" i="34"/>
  <c r="S107" i="34"/>
  <c r="S108" i="34"/>
  <c r="S109" i="34"/>
  <c r="S110" i="34"/>
  <c r="S111" i="34"/>
  <c r="S112" i="34"/>
  <c r="S113" i="34"/>
  <c r="S114" i="34"/>
  <c r="S115" i="34"/>
  <c r="S116" i="34"/>
  <c r="S117" i="34"/>
  <c r="S118" i="34"/>
  <c r="S119" i="34"/>
  <c r="S120" i="34"/>
  <c r="S121" i="34"/>
  <c r="F2" i="35" a="1"/>
  <c r="B2" i="35" a="1"/>
  <c r="AB2" i="35" l="1"/>
  <c r="N155" i="36" s="1"/>
  <c r="Z2" i="35"/>
  <c r="AD2" i="35"/>
  <c r="D155" i="36" s="1"/>
  <c r="E156" i="33"/>
  <c r="L2" i="35"/>
  <c r="D2" i="35"/>
  <c r="K27" i="33"/>
  <c r="X2" i="35"/>
  <c r="D166" i="33"/>
  <c r="B2" i="35"/>
  <c r="P27" i="33"/>
  <c r="F2"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tc={986828C3-64DE-6E4E-B128-9F45EA723FFE}</author>
    <author>tc={0E27A0EC-EE8E-2E4D-9C3B-24EF9CA20021}</author>
  </authors>
  <commentList>
    <comment ref="F15" authorId="0" shapeId="0" xr:uid="{986828C3-64DE-6E4E-B128-9F45EA723FFE}">
      <text>
        <t xml:space="preserve">[Threaded comment]
Your version of Excel allows you to read this threaded comment; however, any edits to it will get removed if the file is opened in a newer version of Excel. Learn more: https://go.microsoft.com/fwlink/?linkid=870924
Comment:
    Revisar si aplica a gases, los indicadores son de la "transmisión y distribución de electricidad de fuentes renovables" en la TVC </t>
      </text>
    </comment>
    <comment ref="D83" authorId="1" shapeId="0" xr:uid="{0E27A0EC-EE8E-2E4D-9C3B-24EF9CA20021}">
      <text>
        <t>[Threaded comment]
Your version of Excel allows you to read this threaded comment; however, any edits to it will get removed if the file is opened in a newer version of Excel. Learn more: https://go.microsoft.com/fwlink/?linkid=870924
Comment:
    definido en la taxonomía como actividad económica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tc={6ED44B83-471F-4128-8C8F-CE8CCC5E1107}</author>
  </authors>
  <commentList>
    <comment ref="D18" authorId="0" shapeId="0" xr:uid="{6ED44B83-471F-4128-8C8F-CE8CCC5E1107}">
      <text>
        <t xml:space="preserve">[Threaded comment]
Your version of Excel allows you to read this threaded comment; however, any edits to it will get removed if the file is opened in a newer version of Excel. Learn more: https://go.microsoft.com/fwlink/?linkid=870924
Comment:
    Revisar si aplica a gases, los indicadores son de la "transmisión y distribución de electricidad de fuentes renovables" en la TVC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tc={BC1FFBA5-7773-488C-A186-1AA43DD84433}</author>
  </authors>
  <commentList>
    <comment ref="C36" authorId="0" shapeId="0" xr:uid="{BC1FFBA5-7773-488C-A186-1AA43DD84433}">
      <text>
        <t>[Threaded comment]
Your version of Excel allows you to read this threaded comment; however, any edits to it will get removed if the file is opened in a newer version of Excel. Learn more: https://go.microsoft.com/fwlink/?linkid=870924
Comment:
    definido en la taxonomía como actividad económica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<sst xmlns="http://schemas.openxmlformats.org/spreadsheetml/2006/main" count="5763" uniqueCount="1431">
  <si>
    <t>dit</t>
  </si>
  <si>
    <t>Actividades</t>
  </si>
  <si>
    <t>Priorizada</t>
  </si>
  <si>
    <t>Criterio de contribucion sustancial</t>
  </si>
  <si>
    <t>Documentacion para dar cumplimiento a CCS</t>
  </si>
  <si>
    <t>Adaptación al cambio climático.</t>
  </si>
  <si>
    <t>Documentacion para dar cumplimiento / Indicador / metodologia</t>
  </si>
  <si>
    <t>Protección y restauración de la biodiversidad y sus ecosistemas</t>
  </si>
  <si>
    <t>Transición hacia una economía circular</t>
  </si>
  <si>
    <t>Uso sostenible y protección del recurso hídrico y los ecosistemas marinos</t>
  </si>
  <si>
    <t>Prevención y control de la contaminación</t>
  </si>
  <si>
    <t>Gestión del suelo</t>
  </si>
  <si>
    <t>RS2. RECOLECCIÓN Y TRANSPORTE DE RESIDUOS ORDINARIOS VALORIZABLES EN LA FRACCIÓN SEPARADA EN ORIGEN</t>
  </si>
  <si>
    <t>SI</t>
  </si>
  <si>
    <t>La actividad debe cumplir con alguno de los criterios en las siguientes categorías:
SISTEMAS NUEVOS:
Se debe cumplir con los criterios de contribución sustancial expuestos a continuación:  
- Captación: Los sistemas nuevos de acueducto, en línea con la Norma técnica para diseño y construcción de sistemas de abastecimiento de agua potable, de saneamiento y pluvial y que se cumplen las medidas de mantenimiento adecuadas. 
- Plantas de potabilización: El consumo medio neto de energía para la captación y potabilización es igual o inferior a 0,5 kWh por metro cúbico de agua producida o la intensidad media de carbono de la energía de estos sistemas debe ser igual o inferior a 100 gCO2/ kWh durante la vida útil de la infraestructura. Se pueden tener en cuenta medidas que permitan reducir el consumo neto de energía, como el control de la fuente (entradas de carga contaminante) y según corresponda, la generación de energía (como la energía hidráulica, solar y eólica). Las actividades de captación deben estar registradas y estudiadas cumpliendo con los estándares nacionales de uso del agua y con los instrumentos de evaluación de impacto ambiental, incluido el caudal ecológico.
- Desalinización: si se utiliza una planta desalinizadora, la energía utilizada para los sistemas deben tener emisiones menores o iguales a 100gCO2e/KWh (umbral del sector de energía proporcionado por el IPCC).
- Sistemas de distribución o suministro: Las fugas estructurales tienen un umbral igual o inferior a 1.5 de acuerdo con el Índice de Fugas Estructurales (ILI - Infrastructure Leakage Index).
SISTEMAS EXISTENTES:
Se debe cumplir con alguno de los criterios de contribución sustancial expuestos a
continuación:  
- Captación y Plantas de potabilización: Disminuir el consumo de energía promedio del sistema, en al menos un 20% en comparación con los resultados de referencia propios promediados durante tres años en kWh por metro cúbico de suministro de agua captada y tratada. Mantener el caudal natural de la fuente de abastecimiento a un nivel adecuado para soportar todas las actividades y necesidades del ecosistema. 
- Sistemas de distribución: Disminuir las pérdidas en al menos en un 20% en el segmento de la red en comparación con los resultados de referencia propios promediados para los tres años anteriores. Entre las medidas de gestión de la pérdida de agua se encuentran:  
  -Control activo de fugas.  
  -Gestión del caudal y de la presión.  
  -Rapidez y calidad de reparaciones.  
  -Gestión de infraestructura y activos (incluido el mantenimiento).  
  -Elementos de Medición (Macro y Micro).  
  -Monitoreo y reporte.  
  -Hacer digitalización y automatización, incluyendo la caracterización de datos de consumo por persona y por actividad productiva, así como por sector abastecido.
Nota: algunas de las medidas de eficiencia energética pueden reducir directamente el consumo de energía en un sistema de suministro de agua, permitiendo significativas reducciones de las emisiones de GEI. Estas son, entre otras:  
- Utilizar fuentes más eficientes en sustitución de otras que demandan menos energía (p. ej. Usar fuentes superficiales en lugar de fuentes de agua subterránea o cosecha de agua, entre otros).
- Usar sistemas de bombeo más eficientes o con fuentes de energía alternativas.
- Emplear variadores de frecuencia.  Hacer digitalización y automatización, incluyendo la caracterización de datos de consumo por persona y por actividad productiva, así como por sector abastecido.
- Aprovechamiento de diferencias de altura entre componentes del sistema para la generación de energía eléctrica (Referirse a la actividad EGE5 en el sector de Energía).</t>
  </si>
  <si>
    <t xml:space="preserve">Para sistemas nuevos de captación y plantas de potabilización:
- Solicitar el diseño técnico y verificar el consumo de energía para cumplir con el umbral establecido por la Taxonomía.
- Solicitar documentación que contenga el cálculo de emisiones de CO2 por kWh durante la vida útil de la infraestructura. Validar que cumpla con el umbral establecido por la Taxonomía.
Para sistemas nuevos de desalinización:
- Solicitar el diseño técnico y verificar el consumo de energía de agua potable producida frente al umbral establecido por la Taxonomía.
- Solicitar documentación que contenga el cálculo de emisiones de CO2 para la energía utilizada en los sitemas.
Para sistemas nuevos de distribución o suministro:
- Solicitar el diseño técnico donde se evidencie el índice de fugas estructurales. 
Para los sistemas existentes de captación y potabilización:
- Solicitar el diseño técnico donde se demuestre el porcentaje de reducción de consumo de energía promedio del sistema.
Para los sistemas existentes de distribución o suministro:
- Solicitar el diseño técnico donde se evidencie el índice de fugas estructurales. </t>
  </si>
  <si>
    <t>N/A</t>
  </si>
  <si>
    <t xml:space="preserve"> - Integrar una gestión eficiente de los residuos (en toda la vida útil del sistema) de tal manera que los mismos puedan transportarse a zonas de reciclaje.
- Considerar los lineamientos aplicables de la Estrategia Nacional de Economía Circular</t>
  </si>
  <si>
    <t xml:space="preserve">1. El proyecto debe venir acompañado de un plan de gestión de residuos, alienado con las disposiciones de la ley 8839, aplicable a toda la vida útil del proyecto. También debe definir responsabilidades, objetivos medibles, un programa de monitoreo y capacitación para el personal involucrado.
2. El perfil del proyecto deberá describir cómo aporta el proyecto a los indicadores de la Estrategia Nacional de Economía Circular, especialmente: i) insumo directo de materiales (IDM), ii) productividad de los recursos (PR), iii) intensidad hídrica, iv) huella de carbono, vi) maximización de la circularidad de los materiales, y vii) aumento de la eficiencia de utilización de los recursos dentro de la economía y su regeneración.
</t>
  </si>
  <si>
    <t xml:space="preserve"> - Cumplir con el Reglamento para la Calidad del Agua Potable o la normativa vigente que le suceda.
- Cumplir con el Reglamento para la Calidad del Agua para Consumo Humano en Establecimientos de Salud o la normativa vigente que le suceda.
- Adicionalmente, en caso de ser necesario, asegurar la identificación, delimitación y protección de la zona tributaria o de recarga.</t>
  </si>
  <si>
    <t xml:space="preserve">1. Verifique que el proyecto cumple con las disposiciones del Reglamento para la Calidad del Agua Potable. El reglamento contiene disposiciones para cada actividad, sea captación, potabilización y suministro.
2. Verifique que el proyecto cumple con las disposiciones del Reglamento para la Calidad del Agua para Consumo Humano en Establecimientos de Salud. El reglamento contiene disposiciones relacionadas con el control de la fuente de agua, garantizar la desinfección permanente y la calidad sanitaria del agua dentro del sistema de almacenamiento y distribución. Esto implica el cumplimiento de parámetros físico-químicos y microbiológicos, así como la realización de análisis de calidad periódicos y la entrega de reportes semestrales al Ministerio de Salud. 
3. En caso de ser necesario, solicite evidencia sobre zonificación, donde se definan perímetros de protección de acuerdo con el riesgo de contaminación, como la zona de protección absoluta, la zona de protección por captación y la zona de influencia del sistema. 
</t>
  </si>
  <si>
    <t xml:space="preserve"> - Considerar las disposiciones de la Ley 8839 para la Gestión Integral de Residuos.
- Los aceites y lubricantes utilizados deben contar con un plan de manejo adecuado para su disposición aprovechamiento y tratamiento.
- Diseñar un programa para el manejo de residuos de manejo especial (Aquellos que, por su composición, necesidades de transporte, condiciones de almacenaje, volumen de generación, formas de uso o valor de recuperación (o por una combinación de esos), implican riesgos significativos para la salud y el ambiente, por lo cual requieren salir de la corriente normal de los residuos ordinarios).
- Asegurar el uso reducido de químicos para la potabilización.</t>
  </si>
  <si>
    <t>1. El proyecto debe venir acompañado de un plan de gestión de residuos (incluidos aquellos de manejo especial), alienado con las disposiciones de la ley 8839, aplicable a toda la vida útil del proyecto. También debe definir responsabilidades, objetivos medibles, un programa de monitoreo y capacitación para el personal involucrado.
2. El proyecto debe venir acompañado de un plan de gestión de aceites y lubricantes, el cual garantice un manejo adecuado de estos para su disposición, aprovechamiento y tratamiento.
3. Verifique que el proyecto describe detalladamente las medidas tomadas para reducir el uso de químicos para la potabilización. Algunas medidas a considerar son: Desinfección por luz ultravioleta (UV), Ósmosis inversa, Tratamiento con carbón activado, Métodos biológicos, Ultrafiltración y microfiltración, Ozono, Dosificación optimizada.</t>
  </si>
  <si>
    <t>EGE2. GENERACIÓN DE ELECTRICIDAD A PARTIR DE ENERGÍA SOLAR CONCENTRADA</t>
  </si>
  <si>
    <t>NO</t>
  </si>
  <si>
    <t>Los sistemas y tecnologías deben cumplir con alguno de los siguientes criterios:
- Aquellos que previenen fugas, ingresos a aguas subterráneas, conexiones
pluviales erradas o desbordes de aguas residuales no tratadas.
- Los de recolección, transporte y conducción que permitan incrementar el volumen de aguas residuales tratadas, según el marco normativo vigente, y/o disminuir el vertido de aguas residuales sin tratar. Incluyendo nuevas alternativas descentralizadas de recolección de aguas residuales, para aquellos sentamientos que no pueden conectarse directamente al sistema de alcantarillado sanitario o que no cuentan con este tipo de sistemas._x001F_ 
- Aquellos que previenen la proliferación de enfermedades transmitidas a través del agua o vectores producto de la incorrecta disposición de aguas residuales.
- Proyectos para segregar el drenaje municipal, pluvial e industrial, para su tratamiento especializado.
- Sistemas de recolección de aguas residuales para la adecuada separación entre aguas pluviales y aguas residuales, para optimizar el tratamiento de ambas. También incluye inversiones para evitar conexiones erradas.</t>
  </si>
  <si>
    <t>1 Solicitar el diseño técnico del proyecto y verificar el tipo de sistema o tecnología a emplear.
2 Solicitar el diseño técnico que permita evidenciar la prevención de fugas o desbordes de aguas no tratadas, puede ser mediante el índice de fugas estructurales con su metodología de cálculo.
3 Solicitar el diseño técnico y las memorias de cálculo que incluyan la capacidad de diseño para evaluar el volumen de aguas tratadas, consumidas para el tratamiento y las aguas de reúso. Verificar la comparación del diseño frente a un diseño tradicional. Verificar el cumplimiento de la normativa correspondiente.
4 Solicitar el diseño técnico que permita evidenciar la optimización del sistema a través de la metodología de separación de aguas</t>
  </si>
  <si>
    <t>.</t>
  </si>
  <si>
    <t xml:space="preserve"> - Considerar los lineamientos aplicables de la Estrategia Nacional de Economía Circular.
- Los lodos y los residuos líquidos deben contar con un plan de manejo adecuado para su tratamiento, aprovechamiento y disposición.</t>
  </si>
  <si>
    <t>1. El perfil del proyecto deberá describir cómo aporta el proyecto a los indicadores de la Estrategia Nacional de Economía Circular, especialmente: i) insumo directo de materiales (IDM), ii) productividad de los recursos (PR), iii) intensidad hídrica, iv) huella de carbono, v) empleo, vi) maximización de la circularidad de los materiales, y vii) aumento de la eficiencia de utilización de los recursos dentro de la economía y su regeneración.
2. Solicitar un plan de manejo de lodos y residuos líquidos. Algunas medidas que pueden considerarse para este son: -
-Detallar los puntos de origen y el volumen esperado de lodos y residuos líquidos, incluyendo aguas residuales industriales que puedan impactar el sistema.
-Realizar pruebas para caracterizar los lodos y residuos, midiendo parámetros como el pH, grasas y aceites, sólidos, y contaminantes específicos, para definir el tratamiento adecuado. 
-Diseñar estructuras de almacenamiento que cumplan los requisitos técnicos, como impermeabilidad y ventilación, para prevenir filtraciones y contaminación del subsuelo.
-Contratar empresas especializadas con permisos sanitarios del Ministerio de Salud para el transporte de lodos. Los vehículos deben estar rotulados y equipados para evitar derrames accidentales. 
- Implementar tecnologías para reducir el volumen de los lodos y estabilizar la materia orgánica. Esto puede incluir métodos biológicos como la digestión anaerobia, espesamiento y deshidratación.
- Evaluar las opciones de reutilización que contribuyan a la economía circular, siempre que se cumpla la normativa. Esto puede incluir el uso de lodos tratados (biosólidos) como mejoradores de suelo en agricultura, paisajismo o restauración de terrenos, previa verificación de contaminantes.
-Instalar plantas de tratamiento (PTAR) que procesen las aguas residuales antes de su descarga, para cumplir con los límites permisibles de contaminación. 
-Considerar que para la descarga de residuos líquidos tratados en cuerpos de agua receptores, se requiere el permiso de la Dirección de Agua del MINAE.
-Seguir el reglamento para la disposición final de lodos y biosólidos, que establece criterios como el porcentaje de humedad para su uso en suelos o rellenos sanitarios.
-Considerar que está prohibido diluir efluentes con otras aguas para alterar los resultados de los parámetros de calidad.
-Contar con un protocolo claro para la gestión de derrames accidentales, incluyendo la desinfección de áreas contaminadas.</t>
  </si>
  <si>
    <t xml:space="preserve"> - Los niveles de calidad de agua corresponden a los definidos para sistemas de tratamiento de aguas residuales. Complementario a esto, la calidad de aguas residuales y entregas de alcantarillado sanitario deben estar en cumplimiento con los reglamentos: Reglamento de Vertido y Reúso de Aguas Residuales Decreto 33601- 2007279 o el vigente que lo reemplace
  - Reglamento de Aprobación de Sistemas de Tratamiento de Aguas Residuales Decreto 39887-S-MINAE, 2016280 o el vigente que lo reemplace
  - Reglamento para la disposición al subsuelo de aguas residuales ordinarias tratadas Decreto 42075- S-MINAE, 2019281 o el vigente que lo reemplace.
  - Norma técnica del Instituto de Acueducto y Alcantarillado del 2021282 o el vigente que lo reemplace.</t>
  </si>
  <si>
    <t>1. Verifique que el proyecto cumple con las disposiciones del Reglamento de Vertido y Reúso de Aguas Residuales, el cual establece las disposiciones aplicables a los proyectos de alcantarillado sanitario, principalmente a través de la regulación de los vertidos que ingresan al sistema. Aunque las aguas residuales ordinarias (domésticas) pueden descargarse en el alcantarillado sin tratamiento previo (siempre y cuando no se mezclen con otros tipos de agua), el reglamento impone una serie de requisitos y parámetros obligatorios, tanto para las aguas residuales ordinarias como para las especiales (industriales). 
2. Verifique que el proyecto cumple con las disposiciones del Reglamento de Aprobación de Sistemas de Tratamiento de Aguas Residuales, el cual contempla la obligatoriedad de contar con un permiso de ubicación emitido por el Ministerio de Salud. El proyecto debe incluir memoria de diseño, planos constructivos y un manual de operación y mantenimiento. Las estaciones de bombeo deben cumplir con los requisitos técnicos establecidos por el Instituto Costarricense de Acueductos y Alcantarillado (AyA) en materia de diseño, construcción, operación y mantenimiento.
3. Verifique que el proyecto cumple con las disposiciones del Reglamento para la disposición al subsuelo de aguas residuales ordinarias tratadas, el cual es aplicable en los casos donde se recurre a la infiltración en el subsuelo como método de disposición final para los efluentes. 
4. Verifique que el proyecto cumple con las disposiciones de la Norma Técnica para Diseño y Construcción de Sistemas de Abastecimiento de Agua Potable, de Saneamiento y Pluvial, del Instituto de Acueductos y Alcantarillados. La norma incluye criterios obligatorios para el diseño, vida útil, caudales, diámetros mínimos, velocidades mínimas y máximas, pendientes, profundidades, componentes del sistema (colectores y subcolectores, pozos de visita, conexiones domiciliares, estaciones de bombeo, emisarios, etc.). Asimismo, detalla los requisitos para la construcción de los sistemas (materiales, excavación y relleno, pruebas de hermeticidad, inspecciones y control de calidad, niveles y procesos de tratamiento).</t>
  </si>
  <si>
    <t xml:space="preserve"> -  Los residuos de la recolección de aguas residuales deben contar con una disposición final apropiada de acuerdo con la Ley de Gestión Integral de Residuos.
- Los residuos de la recolección de aguas residuales deben considerar el Reglamento para la clasificación y manejo de residuos peligrosos en caso de ser requerido.
- Los aceites y lubricantes utilizados deben contar con un plan de manejo adecuado para su tratamiento, aprovechamiento y disposición.</t>
  </si>
  <si>
    <t xml:space="preserve">1. Solicitar un plan de manejo de residuos provenientes de la recolección de aguas residuales alienado con las disposiciones de la Ley de Gestión Integral de Residuos. El plan debe considerar elementos clave como: 
-Contemplar la caracterización de los residuos que se generarán en la planta de tratamiento desde el diseño. Esto incluye los lodos, natas, arenas, grasas y cualquier otro subproducto. La elección de la tecnología de tratamiento debe considerar la capacidad de gestionar estos subproductos de manera eficiente.
-Elaborar un Plan de Gestión Ambiental (PGA) que detalle las acciones para la separación, almacenamiento temporal y disposición final de los residuos. 
-Procesar los lodos y biosólidos para reducir su volumen, estabilizarlos, deshidratarlos y sanitizarlos. 
-Transportar los lodos y biosólidos por parte de empresas autorizadas y con equipos adecuados que prevengan derrames y fugas. En caso de no ser aptos para el reúso, deben ser llevados a un relleno sanitario con las condiciones adecuadas para la disposición de este tipo de residuo. 
-Realizar un monitoreo constante del proceso de tratamiento y de la calidad de los lodos y biosólidos, asegurando que se cumplan los límites establecidos por el Ministerio de Salud.
-Capacitación y personal calificado.
-Mantener registros detallados de la cantidad de lodos generados, su caracterización, y el destino final. La normativa exige reportes periódicos al Ministerio de Salud sobre las operaciones y la calidad de los efluentes.
2. Solicite evidencia que permita identificar si los residuos generados se consideran como residuos peligrosos. Si bien las aguas residuales en sí mismas no son residuos peligrosos, los lodos y otros subproductos generados en su tratamiento pueden ser catalogados como tales o como residuos de manejo especial. El Reglamento para la clasificación y manejo de residuos peligrosos indica que los lodos y biosólidos deben ser analizados para determinar si contienen sustancias que los clasifiquen como peligrosos. El Decreto N.º 41527-S-MINAE detalla los criterios y listas para esta clasificación. Si el análisis revela características de peligrosidad, la disposición final de esos residuos no puede hacerse como si fueran residuos ordinarios. El gestor debe seguir los procedimientos establecidos en el Reglamento de Residuos Peligrosos, incluyendo su correcto almacenamiento, transporte y disposición final en sitios autorizados.
3. Solicite un plan de manejo de aceites y lubricantes durante la vida útil del proyecto. El plan debe considerar medidas relativa a la identificación de residuos (aceites y lubricantes usados), medidas de prevención y control de derrames, el almacenamiento temporal seguro, el transporte por gestores autorizados y la disposición final adecuada.
</t>
  </si>
  <si>
    <t>RS3. DIGESTIÓN ANAEROBIA DE RESIDUOS ORGÁNICOS</t>
  </si>
  <si>
    <t>La digestión anaerobia de los residuos orgánicos debe cumplir con todos los siguientes criterios:  
- Los residuos orgánicos deberán contar con una separación en la fuente correcta de acuerdo con la Ley 8839 para la Gestión Integral de Residuos1 o las  normativas vigentes y reglamentos que apliquen.
- Se debe establecer un plan de monitoreo y control para los diferentes productos
como, biogás y biol/digestato, para evitar fugas o algún otro tipo de riesgo para la salud o para el ambiente.
- El biogás producido se utiliza para la generación de electricidad o calor, o se
convierte en biometano para inyección en la red de gas natural, o se utiliza como
combustible para vehículos o como materia prima en la industria química.
Nota: Se contemplan también actividades que faciliten el uso y aprovechamiento
de biogás, como desecación, compresión o similares.
- El digestato producido se utiliza como fertilizante o mejorador del suelo después del tratamiento si es necesario, ya sea directamente o después del compostaje o cualquier otro tratamiento adecuado para este material.</t>
  </si>
  <si>
    <t>Verificar en el perfil del proyecto que:
1. Los residuos se separarán en la fuente.
2. Se incluye un plan de monitoreo y control para los diferentes productos como, biogás y biol/digestato, para evitar fugas o algún otro tipo de riesgo para la salud o para el ambiente.
3. El biogás producido se utiliza exclusivamente para la generación de electricidad o calor, o se convierte en biometano para inyección en la red de gas natural, o se utiliza como combustible para vehículos o como materia prima en la industria química. También se incluye actividades que faciliten el uso y aprovechamiento del biogás, como desecación, compresión o similares.
4. El digestato producido se utiliza como fertilizante o mejorador del suelo después del tratamiento, si es necesario, ya sea directamente o después del compostaje o cualquier otro tratamiento adecuado para este material.</t>
  </si>
  <si>
    <t>Considerar los lineamientos de la Estrategia Nacional de Economía Circular</t>
  </si>
  <si>
    <t>1. El perfil del proyecto deberá describir cómo aporta el proyecto a los indicadores de la Estrategia Nacional de Economía Circular, especialmente: i) insumo directo de materiales (IDM), ii) productividad de los recursos (PR), iii) intensidad hídrica, iv) huella de carbono, vi) maximización de la circularidad de los materiales, y vii) aumento de la eficiencia de utilización de los recursos dentro de la economía y su regeneración.
2. Solicitar un plan de manejo de lodos y residuos líquidos.</t>
  </si>
  <si>
    <t xml:space="preserve">1. Verifique que el proyecto cumple con las disposiciones del Reglamento de Vertido y Reúso de Aguas Residuales, el cual establece las disposiciones aplicables a los proyectos de alcantarillado sanitario, principalmente a través de la regulación de los vertidos que ingresan al sistema. 
2. Verifique que el proyecto cumple con las disposiciones del Reglamento de Aprobación de Sistemas de Tratamiento de Aguas Residuales, el cual contempla la obligatoriedad de contar con un permiso de ubicación emitido por el Ministerio de Salud
3. Verifique que el proyecto cumple con las disposiciones del Reglamento para la disposición al subsuelo de aguas residuales ordinarias tratadas, el cual es aplicable en los casos donde se recurre a la infiltración en el subsuelo como método de disposición final para los efluentes. 
4. Verifique que el proyecto cumple con las disposiciones de la Norma Técnica para Diseño y Construcción de Sistemas de Abastecimiento de Agua Potable, de Saneamiento y Pluvial, del Instituto de Acueductos y Alcantarillados. </t>
  </si>
  <si>
    <t xml:space="preserve"> - Para evitar contaminación debido a la utilización del biol como fertilizante se debe dar cumplimiento con el Reglamento para el Manejo y Disposición Final de Lodos y Biosólidos - N°39316-S179 y si se disponen efluentes dentro del sistema de alcantarillados deberán cumplir con el Reglamento de Vertido y Reúso de Aguas Residuales.
- Minimizar la liberación significativa de gases al ambiente (NH3, CO2 partículas, entre otros) mediante la implementación de filtros en el sistema.
- Las emisiones al aire (por ejemplo, SOx, NOx y partículas) después de la combustión del biogás se controlan, y se disminuyen (cuando sea necesario), dentro de los límites establecidos por el Reglamento sobre Emisión de Contaminantes Atmosféricos Provenientes de Calderas y Hornos de tipo Directo e Indirecto, N° 43184-S-MINAE y Reglamento de Calidad del Aire para Contaminantes
- Cuando el digestato resultante se destina a ser utilizado como abono o enmienda del suelo, comunicar al comprador, o a la entidad encargada de retirar el digestato, el contenido de nitrógeno.
- Considerar las disposiciones de la Ley 8839 para la Gestión Integral de Residuos</t>
  </si>
  <si>
    <t xml:space="preserve">1. Solicitar un plan de manejo de residuos provenientes de la recolección de aguas residuales alienado con las disposiciones de la Ley de Gestión Integral de Residuos.
2. Solicite evidencia que permita identificar si los residuos generados se consideran como residuos peligrosos. Si bien las aguas residuales en sí mismas no son residuos peligrosos, los lodos y otros subproductos generados en su tratamiento pueden ser catalogados como tales o como residuos de manejo especial. El gestor debe seguir los procedimientos establecidos en el Reglamento de Residuos Peligrosos, incluyendo su correcto almacenamiento, transporte y disposición final en sitios autorizados.
3. Solicite un plan de manejo de aceites y lubricantes durante la vida útil del proyecto. El plan debe considerar medidas relativa a la identificación de residuos (aceites y lubricantes usados), medidas de prevención y control de derrames, el almacenamiento temporal seguro, el transporte por gestores autorizados y la disposición final adecuada.
</t>
  </si>
  <si>
    <t>EGE4. GENERACIÓN DE ELECTRICIDAD A PARTIR DE ENERGÍA OCEÁNICA</t>
  </si>
  <si>
    <t>Los siguientes sistemas y tecnologías cumplen con los criterios de contribución
sustancial:
1) Aquellas actividades, sistemas y/o tecnologías que generan una reducción de al menos un 25% (frente a las normas de diseño nacionales cuando aplica) en el consumo de agua anual de las actividades económicas (p. ej. sistemas de acueducto, procesos industriales, actividades agrícolas, construcción y renovación de edificios, entre otros).
2) Reutilización del agua (como sistemas de ciclo cerrado) y los equipos sin uso de agua (p. ej. sistemas para saneamiento, refrigeración, centrales eléctricas, procesos industriales, entre otros) que favorecen la disminución de al menos un 20% del consumo de agua anual frente a las normas de diseño nacionales cuando aplica.
3) Los que producen una reducción mínima de un 20% (frente a las normas de diseño nacionales cuando aplica) en el consumo de agua anual, por unidad de producto (p. ej. accesorios de bajo flujo, cosecha de aguas lluvia, entre otros).</t>
  </si>
  <si>
    <t xml:space="preserve"> - Verificar el tipo de actividas/inversión que se financiará 
-Solicitar el cálculo del consumo de agua anual, en el que se compare el consumo total anual antes y después de la inversión. Metodologías internacionalmente aceptadas que pueden utilizarse para este fin son la ISO 14046: Huella de agua y la ISO 46001: Sistemas de gestión de la eficiencia hídrica</t>
  </si>
  <si>
    <t xml:space="preserve"> - Considerar los lineamientos aplicables de la Estrategia Nacional de Economía Circular.
- Los sistemas cerrados de agua deben cumplir con los parámetros estipulados en el decreto N° 38924-S, “Reglamento para la Calidad del Agua Potable” y sus actualizaciones
- Para los casos de cosecha de agua, cumplir con el Reglamento de cosecha de lluvia, Decreto Ejecutivo 43100 – MINAE293 o el decreto actualizado que lo reemplace.</t>
  </si>
  <si>
    <t>1. El perfil del proyecto deberá describir cómo aporta el proyecto a los indicadores de la Estrategia Nacional de Economía Circular, especialmente: i) insumo directo de materiales (IDM), ii) productividad de los recursos (PR), iii) intensidad hídrica, iv) huella de carbono, v) empleo, vi) maximización de la circularidad de los materiales, y vii) aumento de la eficiencia de utilización de los recursos dentro de la economía y su regeneración.
2. Verificar que el proyecto cumple con el Reglamento para la Calidad del Agua Potable, el cual brinda disposiciones sobre la calidad del agua para consumo humano, la desinfección y el control de parámetros (físicos, químicos y microbiológicos) y la gestión de riesgos sanitarios. Específicamente, la normativa exige la desinfección para mantener un nivel de cloro residual libre, la garantía de que el agua superficial reciba tratamiento para cumplir con los valores máximos admisibles (VMA) y la aplicación de programas de control de calidad según los niveles especificados por el Ministerio de Salud. 
3. Verificar que, en el caso de inversiones de cosecha de agua, el proyecto cumpla con el Reglamento de cosecha de lluvia, el cual contempla disposiciones clave como:
-No limitación de la capacidad natural de escurrimiento e infiltración del agua de forma perjudicial para el equilibrio hídrico natural. 
-Definición: No se considera "cosecha de agua de lluvia" el agua derivada de cauces de dominio público o canales privados, ni el desvío de escurrimientos superficiales que contravengan la ley de aguas y sus servidumbres naturales.
-Requisitos de inversión: Para reservorios mayores de 5000m3, se requiere obtener la concesión de aguas y la viabilidad ambiental de la SETENA. 
-Las inversiones en uso eficiente del agua deben ajustarse a los planes y programas nacionales de gestión del recurso hídrico, que establecen prioridades, lineamientos y metas. </t>
  </si>
  <si>
    <t xml:space="preserve"> - Considerar las disposiciones de la Ley 8839 para la Gestión Integral de Residuos.
- Los aceites y lubricantes utilizados deben contar con un plan de manejo adecuado para su tratamiento, aprovechamiento y disposición.
- Los residuos de la recolección de aguas residuales deben considerar el Reglamento para la clasificación y manejo de Residuos Peligrosos295 en caso de ser requerido.</t>
  </si>
  <si>
    <t xml:space="preserve">1. El proyecto debe venir acompañado de un plan de gestión de residuos, alienado con las disposiciones de la ley 8839. El plan debe incorporar medidas clave como: identificación y caracterización de los residuos, la implementación de medidas para prevenir y reducir su generación, la segregación y el manejo adecuado de los mismos, y el establecimiento de procedimientos para el almacenamiento, transporte y disposición final (con énfasis en reutilización y reciclaje). También debe definir responsabilidades, objetivos medibles, un programa de monitoreo y capacitación para el personal involucrado.
2. Solicite un plan de manejo de aceites y lubricantes durante la vida útil del proyecto. El plan debe considerar medidas relativa a la identificación de residuos (aceites y lubricantes usados), medidas de prevención y control de derrames, el almacenamiento temporal seguro, el transporte por gestores autorizados y la disposición final adecuada.
3. Cuando se involucren aguas residuales, solicitar un plan de manejo de residuos provenientes de la recolección de aguas residuales alienado con las disposiciones de la Ley de Gestión Integral de Residuos. </t>
  </si>
  <si>
    <t>RS5. GENERACIÓN DE MATERIA PRIMA A PARTIR DE RESIDUOS VALORIZABLES</t>
  </si>
  <si>
    <t>Esta actividad debe cumplir con los siguientes criterios:  
- Se debe producir materia prima a partir de residuos ordinarios valorizables para evitar la producción o importación de materia virgen en el territorio nacional.
- Se deben integrar al menos uno de los siguientes tipos de residuos: Papel/cartón, vidrio, plástico, polilaminados, aluminio y otros tipos de metales.
- Se debe establecer como mínimo un 50%, en términos de peso, de los residuos
procesados como materia prima.
- Se debe priorizar el aprovechamiento de residuos; solo se puede preparar material para coprocesamiento cuando los residuos recuperados no tienen valor de mercado para el reciclaje.
- Se elaboren planes y programas de recuperación y reciclaje que impulsen el óptimo aprovechamiento de los recursos contenidos en los residuos recuperados (por ej: plásticos, construcción), ya sea como materia prima o recuperando su energía cuando el reciclaje no es viable.
Nota: igualmente cumplen los criterios los proyectos relacionados a la separación
mecanizada (p. ej., Estaciones de Clasificación y Aprovechamiento) y actividades
de transformación (p. ej., secado, cortado, peletizado, extrusión u otras maquinarias necesarias para preparar los materiales recuperables), los cuales incrementan el valor y la usabilidad del material.</t>
  </si>
  <si>
    <t>Verificar en el perfil del proyecto que:
1. Al menos un 50% del peso del material corresponde a residuos valorizados.
2. Se han tomado todas las medidas viables para minimizar el uso de materia virgen importada o producida en el territorio nacional. 
3. La materia prima se produce a partir de residuos ordinarios valorizables.
4. El residuo utilizado proviene de papel/cartón, vidrio, plástico, polilaminados, aluminio y otro tipos de metales.
5. Se priorice el aprovechamiento de residuos sobre otros mecanismos. 
6. En caso de incluir inversiones para el coprocesamiento, este sea solamente viable cuando cuando se demuestre que los residuos recuperados no tienen valor de mercado para el reciclaje.
7. El proyecto viene acompañado de planes y programas de recuperación y reciclaje que impulsen el óptimo aprovechamiento de los recursos contenidos en los residuos recuperados, ya sea como materia prima o recuperando su energía cuando el reciclaje no es viable.</t>
  </si>
  <si>
    <t xml:space="preserve"> - Considerar los lineamientos aplicables de la Estrategia Nacional de Economía Circular.
- Los subproductos del tratamiento deben contar con un plan de manejo adecuado para su tratamiento, aprovechamiento, y/o disposición.
Los lodos y los residuos líquidos deben contar con un plan de manejo adecuado para su tratamiento, aprovechamiento y disposición.</t>
  </si>
  <si>
    <t xml:space="preserve">1. El perfil del proyecto deberá describir cómo aporta el proyecto a los indicadores de la Estrategia Nacional de Economía Circular, especialmente: i) insumo directo de materiales (IDM), ii) productividad de los recursos (PR), iii) intensidad hídrica, iv) huella de carbono, vi) maximización de la circularidad de los materiales, y vii) aumento de la eficiencia de utilización de los recursos dentro de la economía y su regeneración.
2. Solicitar un plan de manejo de residuos y subproductos (lodos y residuos líquidos) provenientes del proceso de tratamiento de aguas residuales </t>
  </si>
  <si>
    <t xml:space="preserve"> - Dar cumplimiento a las especificaciones de los siguientes reglamentos: Decreto No. 33601, 2007288, Decreto 39887-S-MINAE, 2016289 o correspondientemente, las versiones más actualizadas que los reemplacen.
- Incrementar y fomentar el reúso de agua en las plantas de tratamiento.  Considerar el Reglamento para la disposición al subsuelo de aguas residuales ordinarias tratadas Decreto 42075- S-MINAE, 2019290 o el vigente que lo reemplace.</t>
  </si>
  <si>
    <t>1. Verifique que el proyecto cumple con las disposiciones del Reglamento de Vertido y Reúso de Aguas Residuales, el cual establece parámetros obligatorios de análisis fisicoquímicos y microbiológicos para aguas residuales ordinarias y especiales, los requisitos de permisos para la ubicación y construcción de sistemas, y las normas de gestión, vertido y reúso.
2. Verifique que el proyecto cumple con las disposiciones del Reglamento de Aprobación de Sistemas de Tratamiento de Aguas Residuales
3. Verifique que el proyecto cumple con las disposiciones del Reglamento para la disposición al subsuelo de aguas residuales ordinarias tratadas, el cual contempla requisitos de diseño, construcción e infiltración de sistemas como tanques sépticos y plantas de tratamiento, así como los límites máximos de contaminantes (como DBO5,20, DQO y SST).
4. El perfil del proyecto debe detallar las medidas tomadas para incrementar el reuso de agua en las plantas de tratamiento</t>
  </si>
  <si>
    <t xml:space="preserve"> - No disponer de zonas de almacenamiento de materiales en donde exista un contacto directo de estos a factores abióticos.  
- No contar con lixiviación de residuos durante el transporte de los materiales.  
- Cumplir con el Manual de Buenas Prácticas Ambientales en Costa Rica.  
- Cumplir con la Política Nacional de Gestión Integral de Residuos</t>
  </si>
  <si>
    <t xml:space="preserve">1. El proyecto debe describir las medidas tomadas para reducir las sustancias contaminantes y agentes patógenos a niveles aceptables. 
2. Solicite un plan de mantenimiento del sistema de tratamiento. </t>
  </si>
  <si>
    <t>EGE6. GENERACIÓN DE ELECTRICIDAD A PARTIR DE ENERGÍA GEOTÉRMICA</t>
  </si>
  <si>
    <t>Las emisiones de GEI del ciclo de vida de la generación de electricidad a partir de energía geotérmica deben ser inferiores a 100 g CO 2 e/kWh. Las emisiones de GEI del ciclo de vida se calculan utilizando ISO 14067:2018, ISO 14064-1:2018. Las emisiones cuantificadas de GEI del ciclo de vida son verificadas por un tercero independiente.
Nota: En cuanto a la generación combinada de calor y energía, está cubierta por la actividad ECG16 de cogeneración de calor/frío y electricidad a partir de energía geotérmica, incluyendo la utilización de campos de baja entalpía (con temperaturas menores a 100°C), para usos directos del calor.</t>
  </si>
  <si>
    <t xml:space="preserve"> - Evaluar la disponibilidad de equipos y componentes de alta durabilidad y reciclabilidad, que sean fáciles de desmontar y reacondicionar. _x001F_ 
- Considerar los lineamientos aplicables de la Estrategia Nacional de Economía Circular</t>
  </si>
  <si>
    <t xml:space="preserve"> - Cumplir con el Reglamento General sobre los Procedimientos de Evaluación de Impacto Ambiental49, que dicta el proceso de estudio de impacto ambiental en el país. _x001F_ 
- Realizar un proceso de debida diligencia para identificar y evaluar los riesgos e impactos ambientales y sociales significativos, producto de la actividad, obra o proyecto, con un enfoque de ciclo de vida.</t>
  </si>
  <si>
    <t xml:space="preserve"> - Controlar y prevenir las emisiones de gases geotérmicos no condensables con amenazas ambientales específicas, como ácido sulfhídrico( H 2 S), dióxido de carbono (CO 2 ) y metano (CH 4 ), los cuales se liberan de las centrales eléctricas de vapor flash y vapor seco. _x001F_ 
- Las plantas binarias, en cumplimiento a su definición cuentan con sistemas cerrados y no emiten vapor. _x001F_ 
- Evitar emisiones dañinas a aguas superficiales y subterráneas. _x001F_ 
- Impedir las anomalías térmicas asociadas con la descarga de calor residual, las cuales no deben exceder los 3 Kelvin para entornos de aguas subterráneas o los 1,5°K para entornos de aguas superficiales. _x001F_ 
- Emisiones a la atmósfera: las operaciones de sistemas de energía geotérmica de alta entalpía deben garantizar la existencia de sistemas de reducción adecuados para cumplir las normas y directrices internacionales. (por ejemplo: Directrices de la Corporación Financiera Internacional (IFC por sus siglas en inglés) sobre medio ambiente, salud y seguridad para la generación de energía geotérmica). _x001F_ 
- Las anomalías térmicas asociadas a la descarga de calor residual no deben superar los 3 K para entornos de aguas subterráneas o los 1,5 K para entornos de aguas superficiales, respectivamente.
- Considerar las disposiciones de la Ley 8839 para la Gestión Integral de Residuos.
-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t>
  </si>
  <si>
    <t>RS7. SERVICIOS PROFESIONALES Y MEDIDAS INDIVIDUALES</t>
  </si>
  <si>
    <t>Se consideran que están alineadas directamente aquellos servicios profesionales que demuestren su capacidad para apoyar a las entidades en el cumplimiento de la Taxonomía, a través de la implementación de prácticas sostenibles y tecnologías en el sector de gestión de residuos y captura de emisiones</t>
  </si>
  <si>
    <t>Verificar que la inversión en servicios profesionales o medidas individuales se orienta exclusivamente a dar soporte a actividades económicas incluidas en este sector económico de la Taxonomía</t>
  </si>
  <si>
    <t>1. El perfil del proyecto deberá describir cómo aporta el proyecto a los indicadores de la Estrategia Nacional de Economía Circular, especialmente: i) insumo directo de materiales (IDM), ii) productividad de los recursos (PR), iii) intensidad hídrica, iv) huella de carbono, vi) maximización de la circularidad de los materiales, y vii) aumento de la eficiencia de utilización de los recursos dentro de la economía y su regeneración.
2. Verificar que el proyecto cumple con el Reglamento para la Calidad del Agua Potable, el cual brinda disposiciones sobre la calidad del agua para consumo humano, la desinfección y el control de parámetros (físicos, químicos y microbiológicos) y la gestión de riesgos sanitarios.  
3. Verificar que, en el caso de inversiones de cosecha de agua, el proyecto cumpla con el Reglamento de cosecha de lluvia</t>
  </si>
  <si>
    <t xml:space="preserve">1. El proyecto debe venir acompañado de un plan de gestión de residuos, alienado con las disposiciones de la ley 8839. También debe definir responsabilidades, objetivos medibles, un programa de monitoreo y capacitación para el personal involucrado.
2. Solicite un plan de manejo de aceites y lubricantes durante la vida útil del proyecto. El plan debe considerar medidas relativa a la identificación de residuos (aceites y lubricantes usados), medidas de prevención y control de derrames, el almacenamiento temporal seguro, el transporte por gestores autorizados y la disposición final adecuada.
3. Cuando se involucren aguas residuales, solicitar un plan de manejo de residuos provenientes de la recolección de aguas residuales alienado con las disposiciones de la Ley de Gestión Integral de Residuos. </t>
  </si>
  <si>
    <t>ETD8. TRANSMISIÓN Y DISTRIBUCIÓN DE ELECTRICIDAD</t>
  </si>
  <si>
    <t>La transmisión y distribución de electricidad debe cumplir con uno de los siguientes criterios: 
 1) Toda la infraestructura o equipos de transmisión y distribución de electricidad en los sistemas deben estar en una trayectoria de descarbonización completa (es decir cuyos procesos permiten la reducción de emisiones a largo plazo en línea con los objetivos del Acuerdo de París)*, excepto para la infraestructura que está dedicada a crear una conexión directa o a expandir una conexión directa existente entre una planta de producción de energía cuyas emisiones superan los 100 g CO2e/kWh, medido con base en el ciclo de vida de la energía (por sus siglas en inglés Life Cycle Energy – LCE –), a una subestación o red. 
*Más del 67% de la capacidad de generación recientemente habilitada en el sistema está por debajo del valor umbral de generación de 100 g CO 2 e/kWh medido sobre la base del ciclo de vida de acuerdo con los criterios de generación de electricidad, durante un período de cinco años continuo, o 
El factor de emisiones de la red del sistema promedio, calculado como las emisiones anuales totales de la generación de energía conectada al sistema, dividido por la producción de electricidad neta anual total en ese sistema, está por debajo del valor umbral de 100 g CO 2 e/kWh medido sobre la base del ciclo de vida de acuerdo con los criterios de generación de electricidad, durante un período de cinco años móviles. 
 2) La infraestructura de transmisión / distribución que apoya la consolidación de microrredes en zonas no interconectadas. 
Adicionalmente, las siguientes actividades relacionadas con la red de transmisión y distribución cumplen con los criterios de contribución sustancial, independientemente de si el sistema se encuentra en una ruta hacia la descarbonización completa: 
  a) Construcción y operación de la conexión directa, o expansión de la conexión directa existente, de generación de electricidad con bajas emisiones de carbono por debajo del umbral de 100 g CO 2 e / kWh medido sobre la base del ciclo de vida a una subestación o red. 
 b) Construcción y operación de estaciones de carga de vehículos eléctricos (EV) e infraestructura eléctrica de apoyo para la electrificación del transporte, esto está sujeto a elegibilidad de taxonomía en el Sector Transporte. 
 c) Construcción / instalación y operación de equipos e infraestructura donde el objetivo principal es un aumento de la generación o uso de generación de electricidad renovable. 
 d) Instalación de equipos para aumentar el control y monitoreo del sistema eléctrico y que permitan el desarrollo e integración de fuentes de energía renovables, incluyendo: _x001F_ 
  - Sensores y herramientas de medición (incluidos sensores meteorológicos para pronosticar la producción renovable). _x001F_ 
  - Comunicación y control (incluyendo software avanzado y salas de control, automatización de subestaciones o alimentadores, y capacidades de control de voltaje para adaptarse a alimentaciones renovables más descentralizadas). 
 e) Instalación de equipos como sistemas de medición inteligente o aquellos que sustituyan a los sistemas de medición inteligente que permitan llevar información a los usuarios para que actúen de forma remota sobre el consumo, incluidos los centros de datos de los clientes, entre otros. 
 f) Construcción / instalación de equipos que permitan el intercambio de electricidad, específicamente renovable, entre usuarios. 
 g) Los interconectores entre sistemas de transmisión, siempre y cuando uno de los sistemas cumpla con los criterios de contribución sustancial. 
Para los propósitos de esta Sección, se aplican las siguientes especificaciones: _x001F_ 
El período renovable de cinco años utilizado para determinar el cumplimiento de los umbrales se basa en cinco años históricos consecutivos, incluido el año para el que se dispone de los datos más recientes. _x001F_ 
“Sistema”: el área de control de potencia de la red de transmisión o distribución donde está instalada la infraestructura o el equipo; _x001F_ 
Los sistemas de transmisión pueden incluir capacidad de generación conectada a sistemas de distribución subordinados. _x001F_ 
Los sistemas de distribución subordinados a un sistema de transmisión que se considera que están en una trayectoria hacia la descarbonización total también pueden considerarse en una trayectoria hacia la descarbonización total.</t>
  </si>
  <si>
    <t>Evitar los posibles impactos negativos de líneas eléctricas subterráneas sobre los ecosistemas marinos y terrestres (probado por un estudio de impactos ambientales). Evitar las rutas con fuertes impactos ambientales negativos asociados.</t>
  </si>
  <si>
    <t xml:space="preserve"> - Contar con un plan de gestión de residuos que garantiza la máxima reutilización o reciclaje al final de la vida útil, de acuerdo con la jerarquía de residuos, incluso a través de acuerdos contractuales con socios de gestión de residuos. _x001F_ 
- Considerar los lineamientos aplicables de la Estrategia Nacional de Economía Circular.
- Respetar las normas y reglamentos aplicables para limitar el impacto de la radiación electromagnética en la salud humana en particular, en los casos de líneas aéreas de alta tensión. _x001F_ 
- Llevar a cabo giras de campo en el área del proyecto donde se recopilen los datos para detallar los aspectos concernientes a la flora, fauna y ecosistemas frágiles del lugar.</t>
  </si>
  <si>
    <t xml:space="preserve"> - Respetar las normas y reglamentos aplicables para limitar el impacto de la radiación electromagnética en la salud humana en particular las establecidas por la Comisión Internacional de Protección contra Radiaciones No Ionizantes, en los casos de líneas aéreas de alta tensión. _x001F_ 
- Respetar las normas y reglamentos aplicables para limitar el impacto de las radiaciones electromagnéticas en la salud humana. (por ejemplo: 1998 ICNIRP (Comisión Internacional sobre Protección frente a Radiaciones No Ionizantes)) _x001F_ 
- No utilizar equipos como transformadores o generadores que contengan fluido eléctrico a base de bifenilos policlorados (PCB). _x001F_ 
-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_x001F_ 
- Considerar las disposiciones de la Ley 8839 para la Gestión Integral de Residuos.</t>
  </si>
  <si>
    <t>EA9. ALMACENAMIENTO DE ENERGÍA</t>
  </si>
  <si>
    <t>Todo el almacenamiento de electricidad es elegible bajo la Taxonomía. 
Nota: el almacenamiento por bombeo de energía hidroeléctrica debe cumplir los criterios establecidos en la actividad de generación de electricidad hidroeléctrica. La energía utilizada para el bombeo o la compresión debe tener un ciclo de vida de emisiones inferior a 100g CO2 e/kWh.</t>
  </si>
  <si>
    <t>_x001F_ En el caso del almacenamiento hidroeléctrico por bombeo conectado a una masa de agua, la actividad debe cumplir con los requisitos específicos para el uso sostenible y la protección de los recursos hídricos y marinos especificados en la actividad de Producción de electricidad a partir de energía hidroeléctrica.</t>
  </si>
  <si>
    <t xml:space="preserve"> - Garantizar la existencia de un plan de gestión de residuos que abarque las distintas fases del proyecto, estimando el volumen de residuos que podría generarse. 
- El objetivo de este componente es garantizar que los tipos de residuos generados en todas las fases del proyecto sean gestionados adecuadamente por empresas de gestión de residuos. 
- Se debe prestar especial atención a la recuperación y aprovechamiento de los residuos, así como al tratamiento adecuado de los residuos peligrosos por parte de empresas certificadas. _x001F_ 
- Garantizar el cumplimiento de las normas y reglamentos nacionales sobre la gestión de residuos de componentes eléctricos y electrónicos. _x001F_ Los residuos de aparatos eléctricos y electrónicos (RAEE), incluidas las pilas, deben eliminarse para su reciclado con organizaciones certificadas o autorizadas. _x001F_ 
- Considerar los lineamientos aplicables de la Estrategia Nacional de Economía Circular</t>
  </si>
  <si>
    <t xml:space="preserve"> - Reducir el consumo de agua usando tecnologías más eficientes reciclar el agua de intercambiadores de calor, condensadores y otros procesos. _x001F_ 
- Para la energía térmica, implantar sistemas de refrigeración en seco y diseñar procedimientos para reducir las pérdidas por evaporación.</t>
  </si>
  <si>
    <t xml:space="preserve"> - Considerar las disposiciones de la Ley 8839 para la Gestión Integral de Residuos. _x001F_ 
-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t>
  </si>
  <si>
    <t>EP10. PRODUCCIÓN DE HIDRÓGENO BAJO EN CARBONO</t>
  </si>
  <si>
    <t>La producción de hidrógeno debe tener emisiones de GEI en su ciclo de vida de CO 2 iguales o inferiores a 3 t CO 2 e/t de hidrógeno.</t>
  </si>
  <si>
    <t xml:space="preserve"> - Tratar los residuos y subproductos del proceso de producción de acuerdo con la jerarquía de residuos, e idealmente reciclados en el mismo proceso (ciclo cerrado).
- Contar con un plan de gestión de residuos que garantiza la máxima reutilización o reciclaje al final de la vida útil de acuerdo con la jerarquía de residuos, incluso a través de acuerdos contractuales con socios de gestión de residuos. _x001F_ 
- Considerar los lineamientos aplicables de la Estrategia Nacional de Economía Circular.</t>
  </si>
  <si>
    <t xml:space="preserve"> - Asegurar la adecuada gestión de residuos provenientes del reemplazo y operación de los equipos, priorizando el reciclaje de aquellos con potencial de aprovechamiento y el correcto manejo de aquellos con clasificación de residuo peligroso.  _x001F_ 
- Considerar las disposiciones de la Ley 8839 para la Gestión Integral de Residuos</t>
  </si>
  <si>
    <t>EA11. ALMACENAMIENTO DE HIDRÓGENO BAJO EN CARBONO</t>
  </si>
  <si>
    <t xml:space="preserve"> - El almacenamiento de hidrógeno bajo en carbono debe cumplir con una de las siguientes opciones: _x001F_ Construcción de instalaciones de almacenamiento de hidrógeno bajo en carbono (revisar criterio de producción de hidrógeno bajo en carbono).
- Conversión de instalaciones de almacenamiento de gas subterráneas existentes en instalaciones de almacenamiento dedicadas al almacenamiento de hidrógeno. _x001F_ 
- Operación de instalaciones de almacenamiento de hidrógeno donde el hidrógeno almacenado en la instalación cumple con los criterios para la fabricación de hidrógeno establecido en la actividad de Producción de hidrógeno bajo en carbono.</t>
  </si>
  <si>
    <t>_x001F_ Cumplir con el Reglamento General sobre los Procedimientos de Evaluación de Impacto Ambiental (EIA) de Costa Rica71, que dicta el proceso de estudio de impacto ambiental en el país.</t>
  </si>
  <si>
    <t xml:space="preserve"> - Contar con un plan de gestión de residuos provenientes del desarrollo de las actividades, el cual garantiza la máxima reutilización o reciclaje al final de la vida útil, de acuerdo con la jerarquía de residuos, incluso a través de acuerdos contractuales con socios de gestión de residuos. _x001F_ 
- Considerar los lineamientos aplicables de la Estrategia Nacional de Economía Circular</t>
  </si>
  <si>
    <t xml:space="preserve"> - Asegurar la adecuada gestión de residuos provenientes del reemplazo y operación de los equipos, priorizando el reciclaje de aquellos con potencial de aprovechamiento y el correcto manejo de aquellos con clasificación de residuo peligroso.  _x001F_
- Considerar las disposiciones de la Ley 8839 para la Gestión Integral de Residuos.</t>
  </si>
  <si>
    <t>EF12. FABRICACIÓN DE BIOMASA, BIOGÁS Y BIOCOMBUSTIBLES</t>
  </si>
  <si>
    <t>La fabricación de biomasa, biogás y biocombustibles debe cumplir con uno de los siguientes criterios: 
1) La bioenergía es producida a partir de residuos (por ejemplo, agrícolas, municipales), o  
2) La bioenergía es producida a partir de biocombustibles de tercera generación basados en microalgas, o 
3) La materia prima utilizada para la producción de bioenergía cumple con los criterios de contribución sustancial de la actividad correspondiente en los sectores de Agricultura o Forestal, o 
4) La materia prima utilizada para la producción de bioenergía cumple con certificaciones de sostenibilidad como: _x001F_ 
 -Consejo de Administración Forestal (FSC) _x001F_ 
- Sistema voluntario de biocombustibles de biomasa (2BSvs) 
- Bonsucro - Certificación Internacional de Sostenibilidad y Carbono (ISCC Plus) _x001F_ 
- Mesa Redonda de Biomateriales Sostenibles (RSB) _x001F_ 
- Mesa Redonda sobre Soja Responsable (RTRS) 
Nota: Cuando las instalaciones se basen en la digestión anaeróbica de material orgánico, la producción del digestato cumple los criterios de digestión anaerobia de lodos y digestión anaerobia de residuos orgánicos del anexo de gestión de residuos, según corresponda.</t>
  </si>
  <si>
    <t>Si la materia prima es biomasa (excluyendo los biorresiduos industriales y municipales): _x001F_ 
- Establecer una trazabilidad completa del abastecimiento, a través del correspondiente sistema de gestión de la cadena de custodia y demostrar el cumplimiento de los requisitos de cumplimiento generales, por medio de los debidos sistemas de verificación. _x001F_ 
- Garantizar que se ha llevado a cabo una evaluación de impacto ambiental (EIA) de conformidad con las normas nacionales e internacionales (por ejemplo, la Norma de Desempeño 1 de la IFC: Evaluación y gestión de riesgos ambientales y sociales; las directrices voluntarias del Convenio sobre la Diversidad Biológica (CDB) sobre la evaluación de impacto que tenga en cuenta la biodiversidad, incluidos los servicios auxiliares, por ejemplo, la infraestructura y las operaciones de transporte). _x001F_ 
- Garantizar la aplicación de todas las medidas de mitigación necesarias para proteger la biodiversidad y los ecosistemas. 
Nota: Cuando aplique, contar con una evaluación de impacto ambiental del proyecto de conformidad con la normativa naciona</t>
  </si>
  <si>
    <t>Si la materia prima es biorresiduos industriales (incluidos los de industrias alimentarias)
o biorresiduos municipales: _x001F_ 
- Los biorresiduos sólidos utilizados en el proceso de fabricación deben salir de
flujos de residuos separados por fuentes y recogidos por separado de residuos
peligrosos; es decir, no se pueden separar de los residuos mixtos.
- Los biorresiduos deben cumplir con el marco reglamentario de residuos y con
los planes nacionales, regionales y locales de gestión de residuos; en particular,
con el principio de proximidad.
- Cuando se utilizan biorresiduos municipales como materia prima, el proyecto
es complementario y no compite con la infraestructura municipal de gestión de biorresiduos existente.
- Considerar los lineamientos aplicables de la Estrategia Nacional de Economía
Circular.
Si la materia prima es biogás, debe cumplirse con los criterios de contribución sustancial
y los requisitos de cumplimiento establecidos en el documento técnico sectorial para
el sector de residuos y captura de emisiones.</t>
  </si>
  <si>
    <t>Considerar las disposiciones de la Ley 8839 para la Gestión Integral de Residuos</t>
  </si>
  <si>
    <t>EDT13. DISTRITOS TÉRMICOS</t>
  </si>
  <si>
    <t>Los distritos térmicos deben cumplir con los siguientes criterios: _x001F_ 
- La construcción y el funcionamiento de las tuberías y la infraestructura asociada con la distribución de calor y frío, si el sistema cumple la normatividad vigente con respecto a la eficiencia energética. _x001F_ 
- Todas las fuentes de energía para calefacción/refrigeración deben proceder de actividades elegibles para la Taxonomía.</t>
  </si>
  <si>
    <t xml:space="preserve"> - Considerar los lineamientos aplicables de la Estrategia Nacional de Economía Circular.</t>
  </si>
  <si>
    <t>_x001F_ Implementar reciclaje de agua para su aprovechamiento interno.</t>
  </si>
  <si>
    <t xml:space="preserve"> - Considerar las disposiciones de la Ley 8839 para la Gestión Integral de Residuos. _x001F_ 
- Los refrigerantes empleados en los sistemas de refrigeración/enfriamiento deben contar con un plan de gestión y cumplir con lo establecido en el Protocolo de Montreal o la normativa nacional vigente. _x001F_ 
- Considerar tecnologías y alternativas de sustitución a refrigerantes de alto potencial de calentamiento global, como propano, isobutano, entre otras, según el informe final de Opciones de descarbonización de procesos industriales. _x001F_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t>
  </si>
  <si>
    <t>ETD14. INFRAESTRUCTURA DE TRANSPORTE Y DISTRIBUCIÓN DE GASES RENOVABLES Y BAJOS EN CARBONO</t>
  </si>
  <si>
    <t>La infraestructura de transporte y distribución de gases renovables y bajos en carbono debe cumplir con los siguientes criterios: 
 1) La actividad consiste en uno de las siguientes: _x001F_ 
  - Construcción u operación de nuevas redes de transmisión y distribución dedicadas al hidrógeno u otros gases de bajo contenido de carbono que tiene emisiones en su ciclo de vida de menos de 100g CO 2 e/kWh. _x001F_ 
  - Conversión/reutilización de redes de gas natural existentes a 100% de hidrógeno bajo en carbono. _x001F_ 
  - Acondicionamiento de las redes de transmisión y distribución de gas que permiten la integración de hidrógeno y otros gases de bajo carbono en la red, incluida cualquier actividad de transmisión o red de distribución de gas que permita el aumento de la mezcla de hidrógeno u otros gases bajos de carbono en el sistema de gas. 
 2) La actividad incluye la detección de fugas y la reparación de las tuberías de gas existentes y otros elementos de red para reducir las fugas de metano.</t>
  </si>
  <si>
    <t xml:space="preserve"> - Considerar las disposiciones de la Ley 8839 para la Gestión Integral de Residuos. _x001F_ 
- Los ventiladores, compresores, bombas y otros equipos utilizados cumplen con la reglamentación aplicable y representan la mejor tecnología disponible minimizando riesgos de contaminación por fugas.</t>
  </si>
  <si>
    <t>ECG15. COGENERACIÓN DE CALOR/FRÍO Y ELECTRICIDAD A PARTIR DE ENERGÍA SOLAR CONCENTRADA</t>
  </si>
  <si>
    <t>La cogeneración de calor/frío y electricidad a partir de energía solar concentrada es directamente elegible.</t>
  </si>
  <si>
    <t xml:space="preserve"> - Evitar los posibles impactos negativos en la avifauna por las altas temperaturas generadas por las plantas.</t>
  </si>
  <si>
    <t xml:space="preserve"> - Evaluar la disponibilidad de equipos y componentes de alta durabilidad y reciclabilidad, que sean fáciles de desmontar y reacondicionar. _x001F_ 
- Considerar los lineamientos aplicables de la Estrategia Nacional de Economía Circular.</t>
  </si>
  <si>
    <t>_x001F_ Evitar los posibles impactos negativos de los sistemas de enfriamiento en los recursos hídricos.</t>
  </si>
  <si>
    <t xml:space="preserve"> - Considerar las disposiciones de la Ley 8839 para la Gestión Integral de Residuos.</t>
  </si>
  <si>
    <t>ECG16. COGENERACIÓN DE CALOR/FRÍO Y ELECTRICIDAD A PARTIR DE ENERGÍA GEOTÉRMICA</t>
  </si>
  <si>
    <t>Las emisiones de GEI del ciclo de vida de la cogeneración de calor/frío y electricidad de la energía geotérmica son inferiores a 100g CO 2 e/kWh en la generación combinada. Las emisiones de GEI del ciclo de vida se calculan en función de los datos específicos del proyecto, cuando están disponibles, utilizando metodologías como: ISO 14067: 2018 o ISO 14064-1: 2018. 
Las emisiones cuantificadas del ciclo de vida de GEI son verificadas por un tercero independiente. 
Nota: cumplen con los criterios de contribución sustancial los proyectos de generación de calor a partir de sistemas geotérmicos profundos de baja entalpía. Los sistemas geotérmicos profundos de baja entalpía pueden producir calor con muy bajas emisiones de carbono, compatible con los objetivos de reducción de emisiones de carbono a largo plazo.</t>
  </si>
  <si>
    <t xml:space="preserve"> - Para el funcionamiento de los sistemas de energía geotérmica de alta entalpía, existen sistemas adecuados de reducción de los niveles de emisión para no obstaculizar la consecución de los valores límite de calidad del aire. _x001F_ 
- Prevenir los gases geotérmicos no condensables con amenazas ambientales específicas, como H 2 S, CO 2 y CH 4 , los cuales se liberan de las centrales eléctricas de vapor flash y vapor seco de esta actividad. _x001F_ 
- Las plantas binarias cuentan con sistemas cerrados y no emiten vapor.
- Evitar posibles emisiones a aguas superficiales y subterráneas. _x001F_ 
- Las anomalías térmicas asociadas con la descarga de calor residual no deben exceder los 3 K para entornos de aguas subterráneas o los 1,5 K para aguas superficiales. _x001F_ 
- Considerar las disposiciones de la Ley 8839 para la Gestión Integral de Residuos.</t>
  </si>
  <si>
    <t>ECG17. COGENERACIÓN DE CALOR/FRÍO Y ELECTRICIDAD A PARTIR DE BIOENERGÍA (BIOMASA, BIOCOMBUSTIBLES Y BIOGÁS)</t>
  </si>
  <si>
    <t>Todas las instalaciones deben demostrar que operan con emisiones de ciclo de vida inferiores al umbral vigente (100 g CO 2 e/kWh), por medio del cumplimiento de la ISO 14067 o de un producto del protocolo de GEI, como el PCF. 
La producción de materia prima no debe competir con la producción de alimentos ni contribuir a la deforestación u otros impactos negativos en los ecosistemas. La biomasa debe cumplir con las normatividades nacionales (si hay) relacionadas con su producción.
Adicionalmente, las actividades deben cumplir con los uno de los siguientes criterios dependiendo de las fuentes de materia prima: 
 1) La bioenergía es producida a partir de residuos (por ejemplo, agrícolas, municipales), o 
 2) La materia prima utilizada para la producción de bioenergía cumple con los umbrales correspondientes de las actividades en el sector de Agricultura y Forestal, o 
 3) La materia prima utilizada para la producción de bioenergía cumple con certificaciones de sostenibilidad como: _x001F_ 
  - Consejo de Administración Forestal (FSC) _x001F_ 
  - Sistema voluntario de biocombustibles de biomasa (2BSvs) _x001F_ 
  - Bonsucro - Certificación Internacional de Sostenibilidad y Carbono (ISCC Plus) _x001F_ 
  - Mesa Redonda de Biomateriales Sostenibles (RSB) _x001F_ 
  - Mesa Redonda sobre Soja Responsable (RTRS) 
Nota: Cuando las instalaciones se basen en la digestión anaeróbica de material orgánico, la producción del digestato cumple los criterios de digestión anaerobia de lodos y digestión anaerobia de residuos orgánicos del anexo de gestión de residuos, según corresponda.</t>
  </si>
  <si>
    <t>Si la materia prima es biomasa (excluyendo los biorresiduos industriales y municipales): _x001F_ 
- Establecer una trazabilidad completa del abastecimiento, a través del correspondiente sistema de gestión de la cadena de custodia y demostrar el cumplimiento de los requisitos de cumplimiento generales, por medio de los debidos sistemas de verificación; _x001F_ 
- Garantizar que se ha llevado a cabo una evaluación de impacto ambiental (EIA) de conformidad con las normas nacionales e internacionales (por ejemplo, la Norma de Desempeño 1 de la IFC: Evaluación y gestión de riesgos ambientales y sociales; las directrices voluntarias del Convenio sobre la Diversidad Biológica (CDB) sobre la evaluación de impacto que tenga en cuenta la biodiversidad, incluidos los servicios auxiliares, por ejemplo, la infraestructura y las operaciones de transporte). _x001F_ 
- Garantizar la aplicación de todas las medidas de mitigación necesarias para proteger la biodiversidad y los ecosistemas.</t>
  </si>
  <si>
    <t>Si la materia prima es biorresiduos industriales (incluidos los de industrias alimentarias) o biorresiduos municipales: _x001F_ 
- Los biorresiduos sólidos utilizados en el proceso de fabricación deben salir de flujos de residuos separados por fuentes y recogidos por separado de residuos peligrosos; es decir, no se pueden separar de los residuos mixtos. _x001F_ 
- Los biorresiduos deben cumplir con el marco reglamentario de residuos y con los planes nacionales, regionales y locales de gestión de residuos; en particular, con el principio de proximidad. _x001F_ 
- Cuando se utilizan biorresiduos municipales como materia prima, el proyecto es complementario y no compite con la infraestructura municipal de gestión de biorresiduos existente.
- Considerar los lineamientos aplicables de la Estrategia Nacional de Economía Circular 
Si la materia prima es biogás, debe cumplirse con los criterios de contribución sustancial y los requisitos de cumplimiento establecidos en el documento técnico sectorial para el sector de residuos y captura de emisiones.</t>
  </si>
  <si>
    <t xml:space="preserve"> - Considerar las disposiciones de la Ley 8839 para la Gestión Integral de Residuos</t>
  </si>
  <si>
    <t>EP18. PRODUCCIÓN DE CALOR/FRÍO Y ENERGÍA MEDIANTE CALOR RESIDUAL</t>
  </si>
  <si>
    <t>Todas las actividades de producción de calefacción/enfriamiento usando calor residual son elegibles.</t>
  </si>
  <si>
    <t xml:space="preserve"> - Las bombas y el tipo de equipo utilizado cuentan con un diseño ecológico y/o etiquetado energético, cumpliendo con los requisitos de eficiencia energética. _x001F_ 
- Considerar las disposiciones de la Ley 8839 para la Gestión Integral de Residuos</t>
  </si>
  <si>
    <t>ESP19. SERVICIOS PROFESIONALES Y MEDIDAS INDIVIDUALES</t>
  </si>
  <si>
    <t>Se consideran que están alineadas directamente aquellos servicios profesionales que demuestren su capacidad para apoyar a las entidades en el cumplimiento de la Taxonomía, a través de la implementación de prácticas sostenibles y tecnologías en el sector de suministro de electricidad, gas, vapor y aire acondicionado.</t>
  </si>
  <si>
    <t>T2. MICROMOVILIDAD</t>
  </si>
  <si>
    <t>Cualquier flota o sistema de micromovilidad de carga o de pasajeros que sea de cero emisiones directas es directamente elegible</t>
  </si>
  <si>
    <t>Verificar que la ficha técnica del sistema/vehículo elegido es cero emisiones directas</t>
  </si>
  <si>
    <t xml:space="preserve">1. Solicite los atestados profesionales de las personas involcuradas en el diseño y ejecución del proyecto, de manera que pueda contatarse que estas cuentan con el conocimiento y experiencia necesarias en materia de restauración y preservación de ecosistemas. </t>
  </si>
  <si>
    <t>N</t>
  </si>
  <si>
    <t>Todos los proyectos deben cumplir con la siguiente reglamentación:  
- Reglamento para la Calidad del Agua Potable.  
- Manual de regulaciones jurídicas para la gestión del recurso hídrico en Costa Rica</t>
  </si>
  <si>
    <t>1. Verifique que el proyecto cumple con el Reglamento para la Calidad del Agua Potable, el cual contiene disposiciones relacionadas con la gestión de la calidad del agua, especialmente el control del área de influencia de las fuentes de abastecimiento y la identificación de riesgos y vulnerabilidades. Específicamente, el reglamento requiere un programa de control de calidad que incluya la identificación y descripción de las zonas de captación, el control de su área de influencia y la identificación de riesgos asociados, lo cual es crucial para orientar la inversión hacia la protección efectiva de las fuentes de agua. 
2. Verifique que el proyecto está alineado con las regulaciones incluidas en el Manual de Regulaciones Jurídicas para la Gestión del Recurso Hídrico en Costa Rica, el cual es el conjunto de leyes, reglamentos y normativas que rigen el uso, manejo y protección del agua</t>
  </si>
  <si>
    <t>T3. INFRAESTRUCTURA PARA EL TRANSPORTE</t>
  </si>
  <si>
    <t>La construcción, rehabilitación, operación y mantenimiento de la infraestructura de transporte cumple con los criterios de contribución sustancial, independiente del tipo de flota que la use, si cumple alguno de los siguientes criterios:
1) Infraestructura para el sistema integrado de transporte público sostenible.
2) Servicios asociados a compra, mantenimiento, reciclaje y reposición de baterías para vehículos e infraestructura de transporte bajo en carbono.
3) Infraestructura y equipos para la logística urbana en general (p. ej.: corredores logísticos urbanos, plataformas logísticas, centros de consolidación y distribución urbana de mercancías, etc.) y para Desarrollos Orientados al Transporte (Plan Nacional de Descarbonización en el sector transporte y electricidad).
4) Infraestructura para el suministro de biocombustible sostenible y el hidrógeno verde.
5) Adecuación de infraestructura urbana de transporte para mejorar su uso eficiente
(factores de ocupación) y generar cambios de comportamiento (demanda) en los usuarios tendiente a la reducción de emisiones en los trayectos (p. ej.:
carriles de alta ocupación, estaciones multimodales, tecnología para sistemas de parqueo y transporte inteligente –ver Sector TIC–, tecnología para apoyar horarios escalonados; sistemas tecnológicos de tarificación vial, como los
peajes urbanos electrónicos, sistemas de fiscalización de carriles exclusivos para buses, etc.), y en general, la infraestructura y tecnología para proyectos de gestión de la demanda que estén definidos como medidas potenciales de
reducción de GEI (p. ej., NAMA TAnDem).
6) Infraestructura tecnológica y plataformas para la movilidad como un servicio en transporte de carga y pasajeros que demuestre potenciales de reducción de GEI (ej: plataformas digitales de transporte compartido, componentes de conectividad digital y software para habilitar un mayor uso de la movilidad como
servicio, entre otros).
7) Infraestructura que avanza hacia el transporte multimodal, terrestre, férreo o fluvial, asumiendo que va a disminuir las emisiones netas causadas, al reducir la movilidad de baja ocupación en las carreteras.
8) Infraestructura ferroviaria no electrificada con un plan existente de electrificación o de uso de trenes con cero emisiones directas.
9) Construcción, modernización y explotación de las infraestructuras necesarias
para que las aeronaves o el propio aeropuerto operen con cero emisiones de gases de escape, así como para el suministro de energía eléctrica fija en tierra y
de aire preacondicionado a las aeronaves estacionadas.
Las siguientes actividades de construcción, rehabilitación, operación y mantenimiento
de la infraestructura de transporte cumple con los criterios, si la flota de vehículos
o modos de transporte que utilizan la infraestructura cumplen con los umbrales de
emisiones directas definidos, adicional al cumplimiento de alguno de los siguientes
criterios:
10) Infraestructura y equipos que se requieren para el transporte con cero emisiones directas (p. ej.: puntos de carga eléctrica para vehículos, incluidos vehículos
para transporte público y privado, actualizaciones de conexión a la red eléctrica–smart grids–, tecnología de conectividad infraestructura-vehículo y vehículovehículo, estaciones de servicio de hidrógeno, autopistas eléctricas, etc.) que cumplen con lo establecido por la normativa vigente116 y que promueven la
intermodalidad entre modos de transporte de bajas emisiones de carbono (ej., mobility hubs).
11) Infraestructura y equipos para la micromovilidad cero emisiones (p. ej.: redistribución del perfil de la vía para aumentar el área peatonal, infraestructura
ciclista y sistemas de micromovilidad en general; equipamiento urbano para
estaciones de sistemas públicos compartidos de micromovilidad; puntos de consolidación y distribución urbana de mercancías de última milla en sistemas de Micromovilidad y ‘cross-docking’, etc.).
12) Infraestructura y equipos para el transporte público urbano (p.ej.: infraestructura para carga eléctrica, y tecnología asociada a la operación, el control, el recaudo y la información al usuario, etc.).
13) Infraestructura y equipos para el transporte interurbano, de carga y pasajeros (p.ej.: infraestructura para carga eléctrica, tecnología relacionada con operación, control, recaudo e información al usuario, facilidades de transferencia modal, etc.).</t>
  </si>
  <si>
    <t>Verificar en el perfil del proyecto a financiar que se cumple el requerimiento, según cada modalidad:
1) La infraestructura financiada tiene como fin exclusivo servir a un sistema integrado de transporte público.
2) La infraestructura financiada tiene como fin exclusivo dar soporte a servicios asociados a la compra, mantenimiento, reciclaje y reposición de baterías para vehículos e infraestructura de transporte bajo en carbono.
3) La infraestructura financiada tiene como fin exclusivo dar soporte a servicios de logística urbana en general (p. ej.: corredores logísticos urbanos, plataformas logísticas, centros de consolidación y distribución urbana de mercancías, etc.) y para Desarrollos Orientados al Transporte (Plan Nacional de Descarbonización en el sector transporte y electricidad).
4) La infraestructura financiada tiene como fin exclusivo dar soporte al suministro de biocombustible sostenible e hidrógeno verde.
5) La infraestructura financiada tiene como fin exclusivo adecuar la infraestructura urbana de transporte existente para mejorar su uso eficiente (factores de ocupación) y generar cambios de comportamiento (demanda) en los usuarios tendiente a la reducción de emisiones en los trayectos (p. ej.: carriles de alta ocupación, estaciones multimodales, tecnología para sistemas de parqueo y transporte inteligente –ver Sector TIC–, tecnología para apoyar horarios escalonados; sistemas tecnológicos de tarificación vial, como los peajes urbanos electrónicos, sistemas de fiscalización de carriles exclusivos para buses, etc.), y en general, la infraestructura y tecnología para proyectos de gestión de la demanda que estén definidos como medidas potenciales de
reducción de GEI (p. ej., NAMA TAnDem).
6) La infraestructura financiada tiene como fin exclusivo dar soporte a tecnología y plataformas para la movilidad como un servicio en transporte de carga y pasajeros que demuestre potenciales de reducción de GEI (ej: plataformas digitales de transporte compartido, componentes de conectividad digital y software para habilitar un mayor uso de la movilidad como servicio, entre otros).
7) La infraestructura financiada tiene como fin exclusivo dar soporte a sistemas de transporte multimodal, terrestre, férreo o fluvial, asumiendo que va a disminuir las emisiones netas causadas, al reducir la movilidad de baja ocupación en las carreteras.
8) La infraestructura financiada tiene como fin exclusivo dar soporte a planes de electrificación de líneas ferroviarias o de uso de trenes con cero emisiones directas.
9) La infraestructura financiada tiene como fin exclusivo dar soporte o  modernizar los servicios de atención de aeronaves o el propio aeropuerto, siempre que estas operen con cero emisiones de gases de escape, así como para el suministro de energía eléctrica fija en tierra y de aire preacondicionado a las aeronaves estacionadas.
En los siguientes casos, se deberá verificar en el perfil del proyecto que las flotas o modos de transporte que utilizarán la infraestructura cumplen con los con los umbrales de emisiones directas definidos en la actividad T1. Además se deberá verificar que estas infraestructuras cumplen con alguno de los  siguientes criterios:
10) Infraestructura y equipos que se requieren para el transporte con cero emisiones directas (p. ej.: puntos de carga eléctrica para vehículos, incluidos vehículos para transporte público y privado, actualizaciones de conexión a la red eléctrica–smart grids–, tecnología de conectividad infraestructura-vehículo y vehículovehículo, estaciones de servicio de hidrógeno, autopistas eléctricas, etc.) que cumplen con lo establecido por la normativa vigente y que promueven la intermodalidad entre modos de transporte de bajas emisiones de carbono (ej., mobility hubs).
11) Infraestructura y equipos para la micromovilidad cero emisiones (p. ej.: redistribución del perfil de la vía para aumentar el área peatonal, infraestructura ciclista y sistemas de micromovilidad en general; equipamiento urbano para estaciones de sistemas públicos compartidos de micromovilidad; puntos de consolidación y distribución urbana de mercancías de última milla en sistemas de Micromovilidad y ‘cross-docking’, etc.).
12) Infraestructura y equipos para el transporte público urbano (p.ej.: infraestructura para carga eléctrica, y tecnología asociada a la operación, el control, el recaudo y la información al usuario, etc.).
13) Infraestructura y equipos para el transporte interurbano, de carga y pasajeros (p.ej.: infraestructura para carga eléctrica, tecnología relacionada con operación, control, recaudo e información al usuario, facilidades de transferencia modal, etc.).</t>
  </si>
  <si>
    <t xml:space="preserve"> - Cumplir con lo estipulado en el Reglamento General sobre los Procedimientos de Evaluación de Impacto Ambiental.
- Evitar la fragmentación y degradación del paisaje natural y urbano, y los riesgos de incidentes o siniestros viales, así como accidentes de vida silvestre causados por colisiones. 
- Evitar los posibles impactos negativos en los ecosistemas acuáticos, causados por túneles que provoquen cambios y degradación de las condiciones
hidromorfológicas de las masas de agua.
- Tomar medidas para monitoreo y protección de los ecosistemas urbanos, en particular espacios públicos, áreas verdes urbanas y arbolado urbano.</t>
  </si>
  <si>
    <t xml:space="preserve">Solicite una evalaución de impacto ambiental. Verifique si, por la dimensión y alcance del proyecto, es necesario contar con una licencia de viabilidad ambiental otorgada por SETENA.
El perfil del proyecto debe describir las medidas tomadas para evitar la fragmentación y degradación del paisaje natural y urbano, y los riesgos de incidentes o siniestros viales, así como accidentes de vida silvestre.
El perfil del proyecto también deberá describir las medidas tomadas para omar medidas para el monitoreo y protección de los ecosistemas urbanos. 
</t>
  </si>
  <si>
    <t xml:space="preserve"> - Considerar los lineamientos aplicables de la Estrategia Nacional de Economía Circular.
- Reutilizar piezas y usar material reciclado durante la renovación, mejora y construcción de la infraestructura.
- Garantizar que al menos el 70% (en peso) de los residuos de construcción y demolición no peligrosos generados en la obra se preparen para su reutilización, reciclaje y otro tipo de recuperación de materiales.</t>
  </si>
  <si>
    <t>El perfil del proyecto deberá describir cómo aporta el proyecto a los indicadores de la Estrategia Nacional de Economía Circular, especialmente: i) insumo directo de materiales (IDM), ii) productividad de los recursos (PR), iii) intensidad hídrica, iv) huella de carbono, vi) maximización de la circularidad de los materiales, y vii) aumento de la eficiencia de utilización de los recursos dentro de la economía y su regeneración.
El perfil del proyecto deberá describir las medidas que se tomarán para aprovechar piezas y material reciclado. Algunas medidas a considerar son: inventario detallado de los materiales en el lugar, reciclaje de asfalto, uso de plásticos reciclados, reutilización de escombros, pavimentación en frío y transporte eficiente de materiales. En función del inventario de residuos generados durante la construcción-renovación, se deberá demostrar que  al menos el 70% (en peso) se preparen para su reutilización, reciclaje y otro tipo de recuperación de materiales.</t>
  </si>
  <si>
    <t xml:space="preserve"> - Considerar las disposiciones de la Ley 8839 para la Gestión Integral de Residuos.
- Minimizar el ruido y las vibraciones causadas por el uso de la infraestructura (p. ej., introducción de zanjas abiertas y barreras de pared).
- Disminuir el ruido, el polvo y la contaminación por emisiones durante las obras de construcción y mantenimiento de la infraestructura.
- Contar con un Plan de Movilidad Sostenible que demuestre la reducción de gases de efecto invernadero y considere la evaluación y gestión de diferentes impactos ambientales.</t>
  </si>
  <si>
    <t xml:space="preserve">El proyecto debe venir acompañado de un plan de gestión de residuos, alienado con las disposiciones de la ley 8839. El plan debe incorporar medidas clave como: identificación y caracterización de los residuos, la implementación de medidas para prevenir y reducir su generación, la segregación y el manejo adecuado de los mismos, y el establecimiento de procedimientos para el almacenamiento, transporte y disposición final (con énfasis en reutilización y reciclaje). También debe definir responsabilidades, objetivos medibles, un programa de monitoreo y capacitación para el personal involucrado.
El proyecto debe incluir un plan de movilidad sostenible que acompañe la infraestructura que se desarrollará. El plan debe considerar elementos como la priorización del transporte público y no motorizado, el fomento de la movilidad compartida y la electrificación del transporte, la gestión de la demanda y el espacio urbano, el mejoramiento de la accesibilidad, la integración de las necesidades del transporte de mercancías, y el involucramiento de las partes interesadas en la planificación y la ejecución del proyecto. </t>
  </si>
  <si>
    <t>T5. TRANSPORTE PARTICULAR</t>
  </si>
  <si>
    <t>Los vehículos para el transporte particular con cero emisiones directas (p. ej.: electricidad o hidrógeno verde) son directamente elegibles.</t>
  </si>
  <si>
    <t>Solicitar y verificar en la ficha técnica del vehículo, confirmando que se trata de un vehículo cero emisiones directas</t>
  </si>
  <si>
    <t>n</t>
  </si>
  <si>
    <t xml:space="preserve"> - Considerar los lineamientos aplicables de la Estrategia Nacional de Economía Circular.
- En el caso de que el medio de transporte funcione con baterías, incluir medidas de reutilización y reciclado de las baterías y de los componentes electrónicos, incluidas las materias primas críticas que contienen. Las baterías de plomo son de manejo especial en el país.</t>
  </si>
  <si>
    <t xml:space="preserve">El perfil del proyecto deberá describir cómo aporta el proyecto a los indicadores de la Estrategia Nacional de Economía Circular, especialmente: i) insumo directo de materiales (IDM), ii) productividad de los recursos (PR), iii) intensidad hídrica, iv) huella de carbono, v) empleo, vi) maximización de la circularidad de los materiales, y vii) aumento de la eficiencia de utilización de los recursos dentro de la economía y su regeneración.
En el caso de que el medio de transporte funcione con baterías, el perfil del proyecto debe describir las medidas que se tomarán para garantizar la reutilización y el reciclado de las baterías y de los componentes electrónicos, incluidas las materias primas críticas que contienen. Verifique que el proyecto incluye un plan de reutilización y reciclaje de componentes críticos, incluyendo la identificación de los gestores que darán el servicio, los procedimientos utilizados y los usos que se le dará a los materiales. </t>
  </si>
  <si>
    <t xml:space="preserve"> - Considerar las disposiciones de la Ley 8839 para la Gestión Integral de Residuos.
- Tanto el mantenimiento como la gestión al final de la vida útil de vehículos deben cumplir con las disposiciones normativas de cada país en materia de gestión integral y coprocesamiento de residuos sólidos.
- En cuanto a la contaminación atmosférica y sonora, los vehículos de transporte particular deben acatar las políticas incorporadas en el Foro Mundial para la Armonización de Regulación de Vehículos de la WP.29.
- Los refrigerantes empleados en los sistemas de refrigeración/enfriamiento deben contar con un plan de gestión y cumplir con lo establecido en el Protocolo de Montreal o la normativa nacional vigente.
- Considerar tecnologías y alternativas de sustitución a refrigerantes de alto potencial de calentamiento global, como Hidrofluoroolefinas (HFO-1234yf o R1234yf) entre otras, según el informe final de “Opciones de descarbonización de procesos industriales”
.</t>
  </si>
  <si>
    <r>
      <rPr>
        <sz val="11"/>
        <color rgb="FF000000"/>
        <rFont val="Aptos Narrow"/>
        <scheme val="minor"/>
      </rPr>
      <t xml:space="preserve">1. Solicitar y verificar el plan de posconsumo de baterías deberá validarse directamente con el importador o concesionario, quien es el responsable de declarar y presentar el sistema de gestión colectiva o, en su defecto, un certificado de cumplimiento de la responsabilidad extendida del productor (REP). Esta verificación deberá incluir, como mínimo, la gestión de baterías de litio y llantas fuera de uso.
2. Solicitar y verificar la ficha técnica del vehículo, o certificado equivalente, que evidencie el cumplimiento de las normas UN R51 (control de emisiones sonoras) y UN R138 (niveles de ruido), según los requisitos vigentes. 
</t>
    </r>
    <r>
      <rPr>
        <sz val="11"/>
        <color rgb="FFFF0000"/>
        <rFont val="Aptos Narrow"/>
        <scheme val="minor"/>
      </rPr>
      <t>3. Solicitar y verificar el plan de posconsumo de refrigerantes, deberá validarse directamente con el importador o concesionario, quien es el responsable de declarar y presentar el sistema de gestión colectiva de refrigerantes según el Protocolo de Montreal o, en su defecto, un certificado de cumplimiento de la responsabilidad extendida del productor (REP).</t>
    </r>
  </si>
  <si>
    <t>T4. TRANSPORTE INTERURBANO DE MEDIA O ALTA CARGA (CARGA Y PASAJEROS)</t>
  </si>
  <si>
    <t>El transporte interurbano debe cumplir con alguno de los siguientes criterios, dependiendo de cada caso: 
Criterios generales para todos los modos de transporte: _x001F_ 
- Aquella flota de vehículos o material rodante destinados al transporte interurbano sea de carga o pasajeros, carretero, férreo o fluvial/marítimo con cero emisiones directas (p. ej., eléctricos o hidrógeno bajo en carbono), o _x001F_ 
- La flota de vehículos o material rodante, “sea de carga o pasajeros, carretero, férreo o fluvial/marítimo”, que usa biocombustibles sostenibles y biometano, garantizados por diseño tecnológico o por monitoreo continuo y verificación de terceros. Asegurar el uso de tecnologías de transporte que permitan el uso del 100% de biocombustibles.
Criterios específicos para transporte Terrestre: _x001F_ 
- Aquella flota de vehículos o material rodante destinados al transporte interurbano sea de carga o pasajeros con cero emisiones directas (p. ej., eléctricos, hidrógeno bajo en carbono, entre otros), o _x001F_ 
- La flota de vehículos o material rodante sea de carga o pasajeros que usan biocombustibles sostenibles (B100) y/o biometano, garantizados por diseño tecnológico o por monitoreo continuo y verificación de terceros. Nota: Todo proyecto de este tipo debe cumplir con el Manual de Tipología de Unidades para Ruta Regular del CTP. 
Criterios específicos para transporte Férreo: _x001F_ 
- El material rodante para el transporte de pasajeros con cero emisiones directas. _x001F_ 
- El material rodante para el transporte de carga con cero emisiones directas. 
Criterios específicos para transporte Fluvial/marítimo: _x001F_ 
- Embarcaciones con combustibles alternativos como hidr ógeno verde (que cumple con el umbral de la Taxonomía), incluyendo derivados como amonio verde, metanol, y biogás o biocombustibles, garantizados ya sea por diseño tecnológico o por monitoreo continuo y verificación de terceros. _x001F_ 
- Otras embarcaciones fluviales cumplen con los criterios de contribución sustancial si las emisiones directas (medidas en el tubo de escape) de CO 2 por tonelada-kilómetro (gCO 2 /tkm), calculadas (o estimadas en caso de buques nuevos) utilizando el Índice Operativo de Eficiencia Energética, son un 50% inferiores al valor medio de referencia para las emisiones de CO 2 definido para los vehículos pesados. Esta alternativa es opcional cuando tecnológica y económicamente no sea viable cumplir el primer criterio y se permitirá hasta el 31 de diciembre de 2030. _x001F_ 
- Vehículo auxiliar para el transporte marítimo con cero emisiones directas de CO 2 o combustible alternativo como hidr ógeno verde (que cumpla con el umbral de la Taxonomía), incluyendo sus derivados como amonio verde, metanol, además de biogás o biocombustibles, garantizados ya sea por diseño tecnológico o por monitoreo continuo y verificación de terceros. _x001F_
- Motores fuera de borda cero emisiones para pequeñas y medianas embarcaciones.</t>
  </si>
  <si>
    <t xml:space="preserve"> - Considerar los lineamientos aplicables de la Estrategia Nacional de Economía Circular. _x001F_ 
- Contar con medidas para gestionar los residuos, según el tipo de residuo, en la fase de uso (mantenimiento) y final de la vida útil de la flota, incluso mediante la reutilización y el reciclaje de las baterías y aparatos electrónicos (las materias primas críticas que contienen).</t>
  </si>
  <si>
    <t xml:space="preserve"> - Las prácticas de limpieza de los vehículos deben realizarse en sitios destinados específicamente para esta tarea, haciendo un uso racional del recurso hídrico, evitando vertimientos de aguas residuales que no cumplan con los permisos y/o autorizaciones ambientales pertinentes.</t>
  </si>
  <si>
    <t xml:space="preserve"> - Considerar las disposiciones de la Ley 8839 para la Gestión Integral de Residuos. _x001F_ 
- Tanto el mantenimiento como la gestión al final de la vida útil de vehículos deben cumplir con la normativa de cada país en materia de Gestión Integral de Residuos. Así mismo, se debe considerar el Reglamento general para la clasificación y manejo de residuos peligrosos.
- Cumplir con los límites permisibles de emisiones al aire de Hidrocarburos No Quemados (HC), Monóxido de Carbono (CO), Dióxido de Carbono (CO 2 ) y Opacidad (Op) para vehículos automotores de combustión, dictado por medio del reglamento para el control de las emisiones contaminantes producidas por los vehículos automotores con motor de combustión interna. _x001F_ 
- En relación con las emisiones directas al aire de los gases de escape de los motores de combustión interna - óxidos de nitrógeno (NOx), hidrocarburos totales (THC), hidrocarburos distintos del metano (NMHC), monóxido de carbono (CO), material particulado (PM), los buses deben acatar el estándar euro VI vigente o superior. _x001F_ 
- Los neumáticos cumplen los requisitos relativos al ruido de rodadura exterior en la clase más poblada y al coeficiente de resistencia a la rodadura (que influye en la eficiencia energética del vehículo). _x001F_ 
-Nota: Algunas normas internacionales de estandarización que permiten verificar las emisiones de GEI y ruido en el sector transporte son:  ISO 13.040.50: Emisiones de fuentes móviles; ISO 362 Medición del ruido emitido por vehículos de carretera en aceleración; ISO 28580:2018 – Método de medición de la resistencia a la rodadura de los neumáticos de turismos, camiones y autobuses.
- Los refrigerantes empleados en los sistemas de refrigeración/enfriamientodeben contar con un plan de gestión y cumplir con lo establecido en el Protocolo de Montreal o la normativa nacional vigente.
- Considerar tecnologías y alternativas de sustitución a refrigerantes de alto potencial de calentamiento global, como Propano, dióxido de Carbono R744, entre otras, según el informe final de “Opciones de descarbonización de procesos industriales”.</t>
  </si>
  <si>
    <t>TIC4. SISTEMAS DE TELECOMUNICACIÓN</t>
  </si>
  <si>
    <t>Los sistemas de telecomunicación deben cumplir con los siguientes criterios:  
- Todos los sistemas de telecomunicaciones que mejoren la conectividad o los utilizados para la implementación de soluciones relacionadas con la mitigación del cambio climático (por ejemplo, soluciones digitales para mejorar la eficiencia de las redes de energía (con soluciones de energía off grid o con tecnología de generación de energía hibrida) o la adaptación al cambio climático (por ejemplo, antenas y redes para establecer sistemas de alerta temprana relacionados con desastres climáticos).
- La energía utilizada para los sistemas de telecomunicaciones debe tener emisiones de ciclo de vida inferiores a 100 g CO2e/kWh.</t>
  </si>
  <si>
    <t xml:space="preserve">Solicitar el cálculo de las emisiones del ciclo de vida de la energía del sistema de telecomunicaciones, lo que incluye estaciones base y torres de telefonía móvil, centros de datos (servidores, sistemas de refrigeración), equipos de transmisión de red (enrutadores, conmutadores) y dispositivos de usuario final (teléfonos, tabletas, ordenadores). Se puede utilizar metodologías como GHG Protocol, el cual cuenta con una guía específica para el sector de las Tecnologías de la Información y Comunicación (TIC), que ayuda a las empresas a aplicar el estándar de manera consistente. GeSI, en colaboración con organizaciones como Carbon Trust, ha desarrollado una guía para el sector de las TIC basada en el estándar de ciclo de vida del producto del GHG Protocol. </t>
  </si>
  <si>
    <t xml:space="preserve"> - Contar con un plan de gestión de residuos que garantiza el mayor porcentaje posible de reciclaje al final de la vida útil de los aparatos eléctricos y electrónicos.
- Optimizar desde la planeación, el diseño de los elementos para que, al final de su vida útil, los equipos se puedan someter a procesos de reutilización, recuperación o reciclaje.
- Considerar los lineamientos aplicables de la Estrategia Nacional de Economía
Circular.</t>
  </si>
  <si>
    <t>1. El proyecto debe venir acompañado de un plan de gestión de residuos, alienado con las disposiciones de la ley 8839, aplicable a toda la vida útil del proyecto. El plan debe incorporar medidas clave como: identificación y caracterización de los residuos, la implementación de medidas para prevenir y reducir su generación, la segregación y el manejo adecuado de los mismos, y el establecimiento de procedimientos para el almacenamiento, transporte y disposición final (con énfasis en reutilización y reciclaje). También debe definir responsabilidades, objetivos medibles, un programa de monitoreo y capacitación para el personal involucrado. Los aparatos eléctricos y electrónicos son de manejo especial, por lo que deben cumplirse las disposiciones del Reglamento para la Declaratoria de Residuos de Manejo Especial.
2. El proyecto debe detallar las medidas tomadas para garantizar el mayor porcentaje posible de reciclaje al final de la vida útil de los aparatos, desde la planeación y el diseño de los elementos.
3. El perfil del proyecto deberá describir cómo aporta el proyecto a los indicadores de la Estrategia Nacional de Economía Circular, especialmente: i) insumo directo de materiales (IDM), ii) productividad de los recursos (PR), iii) intensidad hídrica, iv) huella de carbono, v) empleo, vi) maximización de la circularidad de los materiales, y vii) aumento de la eficiencia de utilización de los recursos dentro de la economía y su regeneración.</t>
  </si>
  <si>
    <t>Los refrigerantes empleados en los sistemas de refrigeración/enfriamiento
deben contar con un plan de gestión y cumplir con lo establecido en el Protocolo
de Montreal303 o la normativa nacional vigente.
_x001F_ Considerar tecnologías y alternativas de sustitución a refrigerantes de alto
potencial de calentamiento global según el informe final de Opciones de
descarbonización de procesos industriales304
.
_x001F_ Los equipos utilizados no contienen sustancias restringidas por la Directiva
2011/65/UE305 que establece las restricciones a la utilización de determinadas
sustancias peligrosas en aparatos eléctricos y electrónicos o la normativa
nacional vigente.
_x001F_ Formular desde la planeación que los elementos al final de su vida útil puedan
ser sometidos a un tratamiento adecuado, que incluye la eliminación de todos
los fluidos y un tratamiento selectivo de residuos de aparatos eléctricos y
electrónicos.
_x001F_ Se debe tener en cuenta los límites de exposición y generación de campos
electromagnéticos reglamento para regular la exposición a campos
electromagnéticos de radiaciones no ionizantes, emitidos por sistemas
inalámbricos con frecuencia hasta 300 GHZ306
.
_x001F_ Considerar las disposiciones de la Ley 8839 para la Gestión Integral de
Residuos307</t>
  </si>
  <si>
    <t>T6. TRANSPORTE AÉREO Y OPERACIONES DE ASISTENCIA</t>
  </si>
  <si>
    <t xml:space="preserve"> - La propulsión de todos los dispositivos, equipos y vehículos de asistencia en tierra procede de un motor de cero emisiones directas. _x001F_
-  Flota de transporte aéreo de pasajeros y carga con cero emisiones directas. _x001F_ 
- Transformación o “retrofit” de flota aérea existente a tecnologías de propulsión eléctrica/hidrógeno.</t>
  </si>
  <si>
    <t xml:space="preserve"> - Considerar los lineamientos aplicables de la Estrategia Nacional de Economía Circular. _x001F_ 
- En el caso de que el medio de transporte o bien sus fuentes auxiliares de energía sean primarias o secundarias funcionen con baterías, incluir medidas de reutilización y reciclado de las baterías y de los componentes electrónicos, incluidas las materias primas críticas que contienen. Las baterías de plomo son de manejo especial en el país. _x001F_ 
- Contar con un plan de gestión que permita aprovechar y reutilizar sistema/ flota/equipo que sale de utilización, cumpliendo con la normativa del país sobre economía circular y gestión de residuos sólidos.</t>
  </si>
  <si>
    <t xml:space="preserve"> - Considerar las disposiciones de la Ley 8839 para la Gestión Integral de Residuos. _x001F_ 
- Tanto el mantenimiento como la gestión al final de la vida útil de vehículos deben cumplir con las disposiciones normativas de cada país en materia de gestión integral y coprocesamiento de residuos sólidos (Ley 8839 para la Gestión Integral de Residuos y Reglamento para la Declaratoria de Residuos de Manejo Especial). _x001F_ 
- Contar con certificados de disposición final de residuos sólidos generados en todo el proceso de gestión de los vehículos de asistencia en tierra en desuso, detallando el tipo de tratamiento realizado acorde al tipo de residuo.</t>
  </si>
  <si>
    <t>T7. SERVICIOS PROFESIONALES Y MEDIDAS INDIVIDUALES</t>
  </si>
  <si>
    <t>Se consideran que están alineadas directamente aquellos servicios profesionales que demuestren su capacidad para apoyar a las entidades en el cumplimiento de la Taxonomía, a través de la implementación de prácticas sostenibles y tecnologías en el sector de transporte.</t>
  </si>
  <si>
    <t>AFOLU (Subsector Ganadería)</t>
  </si>
  <si>
    <t>Las actividades económicas, o activos deben adherirse a unos requisitos de cumplimiento, donde se demuestre no solo el cumplimiento de la normatividad relacionada con el uso del suelo y el cuidado ambiental, sino también la integración de un plan de gestión ambiental en el plan de finca, el cual tendrá como objetivo identificar los posibles impactos ambientales de la inversión, previniendo el posible daño a los recursos naturales. Este plan de gestión debe incluir medidas adicionales orientadas a la gestión de otros objetivos ambientales prioritarios, demostrando la transición esperada.
Adicionalmente, las actividades económicas o activos deben demostrar la adopción de alguna de las inversiones o prácticas consideradas ambientalmente sostenibles, detalladas de forma específica  en el documento de la taxonomía</t>
  </si>
  <si>
    <t>1' Solicitar la documentación que permita demostrar la validación de la normativa establecida en el requisito (o las normativas que las reemplacen). En su defecto, solicitar una declaración de cumplimiento relacionando las normativas aplicables.
2. Solicitar el plan de finca del área donde se desarrolla el proyecto, donde se evidencie la incorporación de la gestión ambiental en dos niveles, mediante medidas para la protección de los recursos naturales y medidas para potenciar beneficios ambientales y productivos. El documento de la taxonomía lista algunas medidas ejemplo que pueden ser integradas en dicho plan.
3. Solicitar un documento técnico del proyecto, pueden ser planes de manejo, certificaciones ambientales vigentes, licencias o permisos, que permita evidenciar la adopción de una de las inversiones o prácticas listadas en el documento de la taxonomía.
*El documento de la taxonomía presenta una lista de certificaciones que pueden ser utilizadas para validar el cumplimiento del plan de finca, entre las que se encuentran las normas ISO 14064, ISO 14067, concepto NAMA, Programa País Carbono Neutro, entre otras</t>
  </si>
  <si>
    <t xml:space="preserve"> - Prevenir la pérdida de biodiversidad mediante la no fragmentación de pasos de especies silvestres, prácticas de remoción, envenenamiento o cacería de especies silvestres.
- Evitar la modificación del hábitat: quema, tala o fragmentación de la vegetación natural. _x001F_ 
- Evitar el cambio de uso mediante la práctica de la socola (corta del estrato inferior del bosque o sotobosque) e introducción de gramíneas. _x001F_ 
- Disponer un porcentaje de la unidad productiva para regeneración o conservación. _x001F_ 
- Proteger las áreas de bosque natural. _x001F_ 
- Evitar la introducción de especies no nativas o con especies con potencial invasor, con capacidad de desplazar a las especies nativas (se admiten especies naturalizadas con comprobado beneficio en programas de restauración). _x001F_ 
- Controlar el uso de agroquímicos (fertilizantes y pesticidas), pues en exceso ocasionan el descenso de poblaciones de organismos benéficos en ecosistemas terrestres y acuáticos.</t>
  </si>
  <si>
    <t xml:space="preserve">Solicitar y verificar:
- Plan de Manejo Ambiental (PMA) o plan de finca donde se tomen medidas para proteger la biodiversidad y los ecosistemas, medidas para evitar la fragmentación de habitats y la propagación de especies invasoras, medidas para el manejo integrado de plagas (MIP) y plan de manejo de fertilizantes, entre otros.
- Validar que el predio no se encuentre:
   - Dentro de áreas de cobertura boscosa georreferenciadas en el Sistema Nacional de Información Territorial (SNIT), 
   - Fuera de la frontera agrícola, 
   - En zonas de bosque, 
   - En terrenos sin vocación ganadera, 
   - En humedales, 
   - En zonas de conservación o 
   - En zonas ambientalmente frágiles. 
Esta validación puede realizarse mediante mapas de uso del suelo, mapas de cobertura vegetal, imágenes satelitales, o mapas de las zonas con area de bosque natural.
- Validar que en el plan de finca se delimiten áreas de exclusión para regeneración o conservación
</t>
  </si>
  <si>
    <t xml:space="preserve"> - Uso sostenible de los bienes de la biodiversidad. _x001F_ 
- Emplear fuentes de energía renovables. _x001F_ 
- Dar un uso a los subproductos generados en su cadena de valor.
- Favorecer acciones y prácticas que disminuyan los efectos de las actividades desarrolladas en las cadenas productivas y de valor sobre el medio ambiente (ej., Actividades productivas que minimicen o eviten el cambio de uso del bosque amparados en el artículo 19 de la Ley Forestal)</t>
  </si>
  <si>
    <t>Solicitar y verificar el PMA, plan de finca o documento técnico del lugar donde se desarrolla el proyecto, que presente evidencias de lo siguiente: 
- Medidas para la protección y el uso adecuado de los recursos naturales.
- Fuentes de energía para actividades en el predio
- Manejo adecuado de residuos.
- Inventario de materias primas, con caracterización del lugar de compra</t>
  </si>
  <si>
    <t xml:space="preserve"> - Proteger corredores ribereños, humedales y otros cuerpos de agua. 
- Demostrar congruencia con planes de ordenamiento de cuencas, humedales y demás recursos hídricos.
- Controlar la contaminación a los cursos y cuerpos de agua por su alto contenido de sedimentos, nutrientes y agroquímicos. _x001F_ 
- Regular el volumen de agua extraído y devuelto a fuentes naturales, mejorando la eficiencia de uso por unidad de producción.</t>
  </si>
  <si>
    <t xml:space="preserve">Solicitar y verificar el PMA, plan de finca o documento técnico del lugar donde se desarrolla el proyecto, que presente evidencias de lo siguiente:  
- Ubicación del predio frente a mapas de uso del suelo y plan de ordenamiento territorial
- Mapa de las zonas con corredores ribereños, humedales y otros cuerpos de agua y lista de medias para la mitigación de posibles impactos por la cercanía del proyecto
- Medidas para la protección de ecosistemas cercanos al predio
- Cercas para aislar las zonas con cuerpos de agua, se pueden solicitar registro fotografico para validar.
- Medidas para evitar la contaminación de los cuerpos de agua y estrategias de uso eficiente del recurso hidrico.
</t>
  </si>
  <si>
    <t xml:space="preserve"> - Prevenir la degradación física: erosión y compactación del suelo. _x001F_ 
- Impedir la degradación química: salinización, acidificación/ alcalinización y contaminación.
- Evitar la degradación biológica: pérdida de materia orgánica, desequilibrio de la actividad biológica y procesos de mineralización.</t>
  </si>
  <si>
    <t>C1. CONSTRUCCIÓN DE NUEVOS EDIFICIOS</t>
  </si>
  <si>
    <t>Para que la construcción de nuevos edificios cumpla con los criterios de contribución sustancial se deberá tener en cuenta el tipo de edificación, entre edificaciones comerciales, de servicio, residencial y residenciales de interés social.
Adicional a cumplir con cualquiera de las opciones mencionados abajo, se deben cuantificar e informar las emisiones embebidas de GEI en los materiales empleados en el proceso constructivo a través del uso de alguna herramienta que implique una verificación por un ente que cumpla el rol de tercero con reconocimiento internacional.
Opción-1: _x001F_
- En construcciones comerciales o de servicio, el consumo de energía previsto para la operación de la edificación (kWh/m2 año), debe lograr un ahorro de energía de al menos 20% en comparación con los edificios que cumplen con los requisitos mínimos de la versión más reciente de la norma ANSI/ASHRAE/IESNA 90.1. (Esta categoría aplica para edificaciones como Oficinas, Hoteles, Centros Comerciales, Hospitales, Centros de Salud, Instituciones Públicas, Restaurantes, entre otros).
- En construcciones residenciales, el consumo de energía previsto para la operación de la edificación (kWh/m2 año), debe lograr un ahorro de energía de al menos 20% en comparación con los edificios que cumplen con los requisitos mínimos de la versión más reciente de la norma ANSI/ASHRAE/IESNA 90.1 y 90.2.
- En construcciones de vivienda social, el consumo de energía previsto para la operación de la edificación (kWh/m2 año), debe lograr un ahorro de energía de
al menos 15 % frente a los edificios que cumplen con los requisitos mínimos versión más reciente de la norma ANSI/ASHRAE/IESNA 90.1 y 90.2.
Opción-2:
Demostrar que las emisiones operacionales de los edificios son inferiores a 23 kgCO2e/m2 año hasta 2028. Este umbral debe ser revisado periódicamente para cumplir con trayectorias de descarbonización para el sector de construcción (ej. modelo CRREM).
Opción-3:
La edificación ha obtenido alguna de las siguientes certificaciones:
- Certificado LEED con 20% de mejora frente a ASHRAE 90.1.
- Certificado EDGE con 20% de mejora frente a ASHRAE 90.1.
- Certificado Net Zero International con 20% de mejora frente a ASHRAE 90.1.
-Certificado Living Building Challenge con 20% de mejora frente a ASHRAE 90.1.
Así mismo, se considerarán otras certificaciones para futuras actualizaciones de esta Taxonomía, siempre y cuando se pueda comprobar el porcentaje de ahorro de consumo de energía y cuenten con verificación independiente de tercera parte, con reconocimiento internacional.</t>
  </si>
  <si>
    <t>- Solicitar la licencia de construcción y verificar la tipología de edificación
Opción 1:
- Solicitar un cálculo o concepto técnico que permita demostrar que el diseño cumple con el ahorro en consumo de energía requerido para la edificación frente al estándar ANSI/ASHRAE/IESNA según corresponda para el tipo de edificación.
Opción 2:
- Solicitar el cálculo de emisiones operacionales y verificar que el diseño de la edificación permite alcanzar la disminución establecida para emisiones operacionales. El cálculo o concepto debe incluir la comparativa con la trayectoria de descarbonización para el sector.
Equivalencia con certificaciones:
- Solicitar la certificación vigente obtenida con el detalle técnico o scorecard donde se evidencie el porcentaje de ahorro en consumo de energía y el marco de referencia para evaluar el proyecto frente a determinada línea base
Adicionalmente, para todas las opciones, solicitar el cálculo de emisiones de GEI embebidas en los materiales para el proceso constructivo. El cálculo puede ser presentado empleando un software o herramienta con verificación de un tercero reconocido.</t>
  </si>
  <si>
    <t>Los edificios nuevos construidos implementan medidas para aumentar su resistencia a los fenómenos meteorológicos extremos (incluidas las inundaciones) y la adaptación a futuros aumentos de temperatura en términos de condiciones de confort interno (posible uso de sistemas de climatización
artificial).
- Implementar estrategias bioclimáticas en el diseño de nuevos edificios, permitiendo mejores características térmicas, energéticas y de confort en su interior a través de medidas pasivas.
- Los nuevos edificios deben evaluar la resiliencia de la infraestructura a través de cualquiera de las siguientes opciones:
  - Building Resilience Index (IFC-World Bank), empleada para evaluar la resiliencia del edificio ante riesgos causados por eventos climáticos.
  - MERCI CR153 para evaluar el riesgo climático adaptable a infraestructuras (se debe desarrollar la evaluación bajo los parámetros de la infraestructura correspondiente).
  - Otro sistema o herramienta de evaluación, toda vez que el resultado de la evaluación sea equivalente o superior a las opciones previas.
- Para edificaciones que se construyan en zonas de riesgo potencial, se debe desarrollar un estudio de vulnerabilidad en concordancia con los mapas de
riesgo y el Plan Regulador que aplique.</t>
  </si>
  <si>
    <t>- Solicitar el diseño técnico, memorias de cálculo estructural o documentación técnica que demuestre la evaluación y aumento de la resistencia de la edificación frente a fenómenos meteorológicos extremos y las medidas de adaptación diseñadas para aumentos de temperatura. La evaluación debe ser presentada empleando alguno de los softwares o herramientas sugeridas, o algun otro similar equivalente.
- Solicitar el diseño bioclimático desarrollado para la edificación.
- Solicitar, para construcciones en zona de riesgo, el estudio de vulnerabilidad soportado por los mapas de riesgo y el plan regulador, si aplica.</t>
  </si>
  <si>
    <t xml:space="preserve"> - Demostrar el uso de la madera, proveniente de bosques gestionados de forma sostenible, según lo certificado por auditorías de terceros realizadas por organismos de certificación acreditados (como p. ej.: los estándares Madera Legal Costa Rica, FSC y PEFC o equivalentes). Dar prioridad a la madera proveniente de fuentes locales y en caso de que sean importadas, tomar en cuenta la huella de carbono generada en su transporte para priorizar el producto que genere menor huella.
- Al menos el 15% todos los productos de madera utilizados en la nueva construcción para estructuras, revestimientos y acabados deben haber sido reciclados o reutilizados, o provenientes de bosques gestionados de forma sostenible, según lo certificado por auditorías de terceros realizadas por organismos de certificación acreditados (como p. ej.: los estándares FSC y PEFC o equivalentes).
- Asegurar que en el origen de los productos de madera no exista deforestación ni daños indirectos significativos a los ecosistemas forestales.
- Priorizar el uso de especies nativas en las obras de paisajismo. _x001F_
- Procurar el uso de soluciones basadas en la naturaleza en las obras aplicables. _x001F_
- Si en el sitio se encuentran poblaciones de especies de fauna se debe contar con un plan que mitigue el impacto generado.</t>
  </si>
  <si>
    <t>- Solicitar un inventario o estimación de materiales en el que se evidencien las cantidades de madera o productos de madera a emplear. Para esas cantidades de madera, establecer el 15% y demostrar con documentación o certificaciones, que al menos ese porcentaje cumple con los requisitos establecidos.
- Solicitar declaración de compromiso sobre el origen de los productos de madera libres de deforestación.
- Solicitar el plan de manejo ambiental con la inclusión de una sección que esté relacionada al cuidado de poblaciones de especies de fauna en sitio.
- Solicitar el diseño de paisajismo, donde se evidencie el uso de especies nativas</t>
  </si>
  <si>
    <t xml:space="preserve"> - Considerar los lineamientos aplicables de la Estrategia Nacional de Economía Circular.
- Hacer reutilización de materiales recuperados de obra y utilizar materiales reciclados/reciclables.
- Al menos 1 de los productos utilizados cuenta con una certificación de etiquetado ambiental de acuerdo con el Programa Nacional de Etiquetado Ambiental o equivalente.</t>
  </si>
  <si>
    <t>- Solicitar en el diseño técnico la inclusión de las secciones de la Estrategia Nacional de Economía Circular relacionadas con diseño circular, uso de materiales biológicos, gestión de residuos de construcción y la formación sobre economía circular.
- Solicitar un inventario o proyección de cantidades relacionando los materiales recuperados, reutilizados o reciclados en obra.
- Solicitar la certificación de etiquetado ambiental para al menos uno de los productos utilizados en obra</t>
  </si>
  <si>
    <t xml:space="preserve"> - Para todos los aparatos de agua relevantes (duchas, grifos de lavamanos y lavaplatos, inodoros, urinarios y cisternas de descarga, bañeras, etc.) deben utilizarse equipos y accesorios que ahorren agua, estudiando con detalle la oferta de mercado, priorizando el porcentaje de ahorro en el consumo. En general se sugiere seleccionar griferías de tipo monocontrol, cuando se requiera agua caliente y fría.
En general, el desarrollo tecnológico se ha orientado a 1. Dispositivos que regulan el caudal, 2. Dispositivos que limitan el caudal de salida (mecánicos o eléctricos) 3. Innovación y rediseño en los artefactos sanitarios para emplear menos agua con el mismo nivel de servicio. Un ejemplo de innovación en el campo son los grifos de apertura en dos etapas; estos ofrecen a mitad del recorrido un freno a la apertura, de modo que es posible ahorrar un 50% del agua.
También destaca la grifería termostática en la ducha, que permite seleccionar la temperatura de salida sin necesidad de manipular el grifo para ajustarla, reduciendo así el consumo de agua hasta un 16%. Adicionalmente, se sugiere implementar alguna alternativa de ahorro de agua (p. ej., aprovechamiento de aguas lluvias, reutilización de aguas grises o negras tratadas, entre otras).
Nota 1: Tener en consideración los consumos sugeridos como línea base para certificaciones como LEED y EDGE en sus versiones más recientes.
Nota 2: estas acciones se pueden desarrollar con el complemento de actividades del sector Suministro y tratamiento de agua: A4. Inversiones para el uso eficiente del agua; A7. Gestión de aguas pluviales; siempre que se logren los criterios de reducción de consumo y reutilización.</t>
  </si>
  <si>
    <t>- Solicitar fichas técnicas de los aparatos de agua relevantes en los que se evidencie la eficiencia del aparato para obtener ahorros en el consumo de agua. Verificar el ahorro con líneas base de LEED, EDGE o similares equivalentes.
- Solicitar el diseño técnico de estrategias complementarias, diseñadas para el ahorro de agua en sitio.</t>
  </si>
  <si>
    <t xml:space="preserve"> - Considerar las disposiciones de la Ley 8839 para la Gestión Integral de Residuos.
- Llevar un control de la cantidad de residuos generados y los comprobantes de disposición en sitios debidamente autorizados para tal fin, según el residuo. Así mismo, se debe contar con un plan de gestión (separación, tratamiento y disposición) de residuos y un contrato con un gestor autorizado.
- Todos los materiales, incluidos los reutilizados, deben ser aptos para su propósito y minimizar los impactos adversos significativos para la salud humana o el medio ambiente.
- Garantizar que los componentes y materiales de construcción utilizados no contengan amianto/asbesto ni sustancias contaminantes identificadas en el reglamento REACH o su equivalente en normas técnicas nacionales.
- Si la nueva construcción está ubicada en un sitio potencialmente contaminado (sin confirmación técnica), el sitio debe estar sujeto a una investigación de posibles contaminantes, así como la remediación para asegurar condiciones óptimas a los futuros ocupantes de los edificios.
- Para la contaminación acústica se debe cumplir con lo indicado en el Reglamento para el Control de la Contaminación por Ruido147, en particular al artículo y los siguientes límites permisibles de ruido de acuerdo con la zona de exposición:
  - Zona residencial: Día (65 dBA); Noche (45 dBA). o Zona comercial: Día (70 dBA); Noche (55 dBA). o Zona industrial o agrícola/pecuario: Día (70 dBA); Noche (60 dBA). Zona de tranquilidad: Día (50 dBA); Noche (45 dBA).
  - Zona mixta: Día (70 dBA); Noche (45 dBA).
- En caso de ser necesario, para evaluar las condiciones de calidad del aire al interior de las edificaciones, considerar los estándares ASHRAE 62.1 y 62.2148 en sus versiones más recientes para considerar los parámetros de ventilación mecánica y ventilación natural.
- En cuanto a las emisiones al aire, los parámetros y concentraciones deben estar dentro de los límites establecidos por normatividad vigente en el país:Reglamento de Calidad del Aire para Contaminantes Criterio N° 39951-S149.
- En caso de emplear refrigerantes en los sistemas de refrigeración/enfriamiento, contar con un plan de gestión y cumplir con lo establecido en el Protocolo de Montreal o la normativa nacional vigente.
- Priorizar los productos de origen local en la selección de materiales constructivos, ya que esto permitirá disminuir las emisiones y la contaminación asociada al transporte de estos.
- Garantizar que los materiales de construcción utilizados no contienen sustancias peligrosas identificadas en el Convenio de Estocolmo, ratificado por el artículo 1° del Decreto Ejecutivo N° 33438 del 6 de noviembre de 2006151 u otros convenios internacionales o restringidos según normativa nacional, incluyendo regulación del Ministerio de Salud en cuanto al contenido de Mercurio y Plomo.</t>
  </si>
  <si>
    <t>- Solicitar un estudio de impacto ambiental, en el que se incluya la evaluación de contaminantes presentes en sitio previo a obra. Si hay contaminantes presentes, la remediación de condiciones debe ser abordada en el plan de manejo ambiental.
- Verificar en el estudio de impacto ambiental la evaluación de ruido en jornadas de trabajo y los niveles de exposición permisibles
- Solicitar un plan de gestión de residuos de acuerdo con las disposiciones de la legislación vigente. Se debe incluir una sección que aborde la evaluación de materiales empleados para validar sus impactos sobre la salud humana y el medio ambiente.
- Solicitar un plan de manejo ambiental en el que se incluya la evaluación de materiales para evitar el uso de mercurio, plomo, amianto, asbesto o sustancias contaminantes identificadas en reglamentos internacionales o normas técnicas naiconales. Considerar la evaluación bajo el Convenio de Estocolmo, ratificado por el artículo 1° del Decreto Ejecutivo N° 33438 del 6 de noviembre de 2006.
- Solicitar la declaración de cumplimiento del Protocolo de Montreal con respecto al uso de refrigerantes en sitio, principalmente los sistemas de ventilación y refrigeración para espacios internos.
- Solicitar la inclusión de una sección que incluya la priorización de materiales locales sobre materiales importados.
- Solicitar el registro de residuos producidos relacionando los comprobantes de adecuada disposición.
- Solicitar el cálculo de emisiones al aire en el proceso constructivo y verificar su cumplimiento frente a los límites establecidos por normatividad vigente en el país:Reglamento de Calidad del Aire para Contaminantes Criterio N° 39951-S149. Considerar la evaluación de calidad del aire interior bajo el estándar ASHRAE 62.1</t>
  </si>
  <si>
    <t>C2. RENOVACIÓN Y REHABILITACIÓN DE EDIFICIOS</t>
  </si>
  <si>
    <t>La actividad debe cumplir con alguno de los criterios en las siguientes opciones:
Opción-1:
Se debe demostrar que, una vez realizada la renovación, el porcentaje de ahorro de energía cumple con el criterio establecido para Opción 1 de la actividad C1.
Opción-2: _x001F_
- Se debe demostrar que, una vez realizada la renovación las emisiones operacionales del edificio no superan lo establecido en la Opción 2 de la
actividad C1.
- Como alternativa, será posible comprobar el cumplimiento del criterio a través de la instalación de sistemas de generación de energías renovables (fuentes no convencionales) que permitan un porcentaje de ahorro en la demanda energética final equivalente, en kWh/m2 año o emisiones de GEI expresada en kgCO2 e/m2 año.
Opción-3:
La edificación ha obtenido alguna de las siguientes certificaciones:
- Certificado LEED Gold o LEED Platino con 20% de mejora frente a ASHRAE 90.1. _x001F_
- Certificado EDGE (Edge Certified, EDGE Advance, Zero Carbon) _x001F_
- Certificado Net Zero International _x001F_
-Certificado Living Building Challenge (Carbon Zero, Net Zero Energy, Core Green Building, LBC Petal, LBC Full Living)
Así mismo, se considerarán otras certificaciones para futuras actualizaciones de esta Taxonomía, siempre y cuando se pueda comprobar el porcentaje de ahorro de consumo de energía o emisiones y cuenten con verificación independiente de tercera parte, con reconocimiento internacional.</t>
  </si>
  <si>
    <t>- Solicitar la licencia de construcción y verificar la tipología de edificación
Opción 1:
- Solicitar un cálculo o concepto técnico que permita demostrar que el diseño cumple con el ahorro en consumo de energía requerido para la edificación frente al estándar ANSI/ASHRAE/IESNA según corresponda para el tipo de edificación.
Opción 2:
- Solicitar el cálculo de emisiones operacionales y verificar que el diseño de la edificación permite alcanzar la disminución establecida para emisiones operacionales. El cálculo o concepto debe incluir la comparativa con la trayectoria de descarbonización para el sector.
- Como alternativa, solicitar un cálculo o concepto técnico que evidencie que el sistema de generación de energía renovable permite alcanzar el ahorro requerido.
Equivalencia con certificaciones:
- Solicitar la certificación vigente obtenida con el detalle técnico o scorecard donde se evidencie el porcentaje de ahorro en consumo de energía y el marco de referencia para evaluar el proyecto frente a determinada línea base</t>
  </si>
  <si>
    <t>Durante los procesos de renovación o rehabilitación de infraestructura se debe evaluar la resiliencia de la infraestructura a través de cualquiera de las siguientes opciones:
- Building Resilience Index (IFC-World Bank), empleada para evaluar la resiliencia del edificio ante riesgos causados por eventos climáticos.
- MERCI CR para evaluar el riesgo climático adaptable a infraestructuras.
(Se debe desarrollar la evaluación bajo los parámetros de la infraestructura correspondiente.
- Otro sistema o herramienta de evaluación, toda vez que el resultado de la evaluación sea equivalente o superior a las opciones previas.</t>
  </si>
  <si>
    <t>.'- Solicitar el diseño técnico, memorias de cálculo estructural o documentación técnica que demuestre la evaluación y aumento de la resistencia de la edificación frente a fenómenos meteorológicos extremos y las medidas de adaptación diseñadas para aumentos de temperatura. La evaluación debe ser presentada empleando alguno de los softwares o herramientas sugeridas, o algun otro similar equivalente.</t>
  </si>
  <si>
    <t xml:space="preserve"> - Considerar los lineamientos aplicables de la Estrategia Nacional de Economía Circular y en lo posible, adoptar criterios base establecidos por la norma ISO 59004.
- Procurar hacer reutilización de materiales recuperados de obra y utilizar materiales reciclados/reciclables. Así mismo, se debe considerar el empleo de materiales constructivos que puedan ser reutilizados y sean provenientes de otra construcción o proceso constructivo.
- Llevar un control de la cantidad de residuos generados y los comprobantes de disposición en sitios debidamente autorizados para tal fin, según el residuo.
Así mismo, se debe contar con un plan de gestión (separación, tratamiento y disposición) de residuos y un contrato con un gestor autorizado.</t>
  </si>
  <si>
    <t>- Solicitar en el diseño técnico la inclusión de las secciones de la Estrategia Nacional de Economía Circular relacionadas con diseño circular, uso de materiales biológicos, gestión de residuos de construcción y la formación sobre economía circular.
- Solicitar un inventario o proyección de cantidades relacionando los materiales recuperados, reutilizados o reciclados en obra.
- Solicitar el registro de residuos generados relacionando los comprobantes de adecuada disposición.
- Solicitar un plan de gestión de residuos, abordando la adecuada separación y disposición de estos. Relacionar los gestores autorizados encargados de la gestión.</t>
  </si>
  <si>
    <t xml:space="preserve"> - Todos los aparatos de agua relevantes (duchas, grifos de lavamanos y lavaplatos, inodoros, urinarios y cisternas de descarga, bañeras, etc.) deben permitir el cumplimiento de los ahorros de agua establecidos en las normatividades nacionales relacionadas. En su defecto, la edificación debe implementar alguna alternativa de ahorro de agua (p. ej., aprovechamiento de aguas lluvias, reutilización de aguas grises o negras tratadas, entre otras) que cumpla con los lineamientos de la guía de construcción sostenible de 2016.
- Nota: estas acciones se pueden desarrollar con el complemento de actividades del sector Suministro y tratamiento de agua: A4. Inversiones para el uso eficiente del agua; A7. Gestión de aguas pluviales; siempre que se logren los criterios de reducción de consumo y reutilización.</t>
  </si>
  <si>
    <t>_x001F_- Considerar las disposiciones de la Ley 8839 para la Gestión Integral de Residuos.
- Antes de iniciar las obras de renovación, se debe realizar una inspección del edificio en conformidad con la legislación nacional, hecha por un especialista con formación en el levantamiento de amianto y en la identificación de otros materiales que contienen sustancias contaminantes. Esta inspección se debe incluir la identificación y separación de materiales que contengan contaminantes orgánicos persistentes, según lo establece el Convenio de Estocolmo, para la identificación, separación y gestión ambientalmente racional por medio de un gestor autorizado.
- Cualquier remoción de revestimiento que contenga o pueda contener asbesto/amianto (como remoción o modificación de paneles de aislamiento, tejas y otros materiales que contengan amianto) se debe llevar a cabo por personal capacitado, con vigilancia sanitaria antes, durante y después de las obras, y de acuerdo con la normativa aplicable.
- Se sugiere evaluar el funcionamiento de los sistemas mecánicos instalados y considerar, en caso de ser necesario, el reemplazo de los refrigerantes para cumplir con lo establecido en el Protocolo de Montreal.
- En caso de emplear refrigerantes en los sistemas de refrigeración/enfriamiento, se debe contar con un plan de gestión y cumplir con lo establecido en el Protocolo de Montreal o la normativa nacional vigente.
- En caso de ser necesario, para evaluar las condiciones de calidad del aire al interior de las edificaciones se sugiere considerar los estándares ASHRAE 62.1 y 62.2 en sus versiones más recientes para considerar los parámetros de ventilación mecánica y ventilación natural.
- En cuanto a las emisiones al aire, los parámetros y concentraciones deben estar dentro de los límites establecidos por normatividad vigente en el país: Reglamento de Calidad del Aire para Contaminantes Criterio N° 39951-S.
- Priorizar los productos de origen local en la selección de materiales constructivos, ya que esto permitirá disminuir las emisiones y la contaminación asociada al transporte de estos.
- Garantizar que los materiales de construcción utilizados no contienen sustancias peligrosas identificadas en el Convenio de Estocolmo, ratificado por el artículo 1° del Decreto Ejecutivo N° 33438 del 6 de noviembre de 2006 u otros convenios internacionales o restringidos según normativa nacional, incluyendo regulación del Ministerio de Salud en cuanto al contenido de Mercurio y Plomo.</t>
  </si>
  <si>
    <t>- Solicitar un estudio de impacto ambiental, en el que se incluya la evaluación de contaminantes presentes en sitio previo a obra. Si hay contaminantes presentes, la remediación de condiciones debe ser abordada en el plan de manejo ambiental.
- Solicitar un plan de gestión de residuos de acuerdo con las disposiciones de la legislación vigente. Se debe incluir una sección que aborde la evaluación de materiales empleados para validar sus impactos sobre la salud humana y el medio ambiente.
- Solicitar un plan de manejo ambiental en el que se incluya la evaluación de materiales para evitar el uso de mercurio, plomo, amianto, asbesto o sustancias contaminantes identificadas en reglamentos internacionales o normas técnicas naiconales. Considerar la evaluación bajo el Convenio de Estocolmo, ratificado por el artículo 1° del Decreto Ejecutivo N° 33438 del 6 de noviembre de 2006.
- Solicitar la declaración de cumplimiento del Protocolo de Montreal con respecto al uso de refrigerantes en sitio, principalmente los sistemas de ventilación y refrigeración para espacios internos.
- Solicitar la inclusión de una sección que incluya la priorización de materiales locales sobre materiales importados.
- Solicitar el registro de residuos producidos relacionando los comprobantes de adecuada disposición.
- Solicitar el cálculo de emisiones al aire en el proceso constructivo y verificar su cumplimiento frente a los límites establecidos por normatividad vigente en el país:Reglamento de Calidad del Aire para Contaminantes Criterio N° 39951-S149. Considerar la evaluación de calidad del aire interior bajo el estándar ASHRAE 62.1</t>
  </si>
  <si>
    <t>C3. MEDIDAS INDIVIDUALES Y SERVICIOS PROFESIONALES</t>
  </si>
  <si>
    <t>Los criterios se podrán efectuar en los siguientes niveles:
1. A nivel de edificio
Las medidas individuales y los servicios profesionales son importantes, especialmente para la renovación de edificios. También ayudan a  reducir el uso de energía y las emisiones durante la fase operativa de los edificios.
Las medidas individuales pueden clasificarse en:
- De eficiencia (mejoras en sistemas de iluminación, climatización y bombeo; aislamiento térmico, aparatos hidráulicos, ascensores, domótica, etc.).
- De eficiencia para la disminución de pérdidas en el sistema eléctrico.
- Para generación y almacenamiento de energía renovable in situ y/o para la inclusión de puntos de carga para vehículos eléctricos.
-La revisión y mejora de desempeño de la envoltura del edificio (Building Envelope), incluyendo mejoras de puentes térmicos en puertas, ventanas y salidas de equipos (tubería, chimeneas, respiraderos, etc).
- Mejoras en sistemas mecánicos que reduzcan el uso del agua mediante la reutilización de aguas grises, instalación de accesorios de alta eficiencia,
aireadores, la reutilización de agua lluvia u otros.
- Intervenciones que reduzcan el efecto de “Isla de Calor” y, por ende, se traduzcan en menor uso de A/C, mientras aumenten la resiliencia de la edificación. Estos pueden ser mediante techos verdes, acabados con mayores índices de
reflectancia solar, sombras en fachadas por medio de vegetación, louvers u otros.
Se han incluido medidas individuales y servicios profesionales como actividades habilitadoras que contribuyen a la mejora del rendimiento energético y a la descarbonización de los edificios. La lista debe actualizarse periódicamente. Para
algunas medidas individuales no hay requisitos técnicos que cumplir, porque estas tecnologías están dedicadas a facilitar el ahorro de energía y al uso eficiente de la electricidad.
En cuanto a los servicios profesionales, son necesarios para la evaluación adecuada de las condiciones de construcción y el potencial de eficiencia energética. Estas actividades pueden ayudar a ahorrar energía a través de operaciones de construcción mejor diseñadas para la eficiencia.
Medidas individuales, condicional a proveer respaldo técnico:
1) Adición de aislamiento a los componentes de envolvente existentes, como paredes externas, techos (comprendidos también los techos verdes), lofts, sótanos y plantas bajas (incluidas medidas para garantizar la estanqueidad y para reducir los efectos de puentes térmicos y andamios, entre otros), y productos para la aplicación del aislamiento a la envoltura del edificio (p. ej.: fijaciones mecánicas, adhesivos, etc.). Se debe demostrar cómo y cuánto reducen estas estrategias el consumo de energía de la edificación.
2) Reemplazo de ventanas existentes con nuevas ventanas energéticamente eficientes. Es preciso que se evidencie cómo y cuánto disminuyen el consumo de energía del edificio.
3) Sustitución de puertas externas por unas nuevas energéticamente eficientes. Se debe comprobar la manera en que este cambio reduce el consumo de energía de la edificación.
4) Aplicación de pinturas reflectivas en cubierta para reducir las cargas térmicas, reduciendo con esto el consumo energético del edificio y mejorar el confort térmico del espacio.
5) Instalación y reemplazo de sistemas de calefacción, refrigeración y ventilación y de sistemas de agua caliente sanitaria, incluidos los equipos de calefacción y refrigeración urbana. Todos los equipos instalados deben proporcionar un ahorro energético con respecto a los sistemas existentes en la edificación. Para aires acondicionados, verificar la calificación SEER (Siglas en inglés de Seasonal Energy Efficiency Ratio), mínimo de 13 o en los rangos superiores de 22. Verificar también la directriz 11 del MINAE para compra de equipos eficientes.
6) Reemplazo de sistemas de calentamiento de agua por sistemas altamente eficientes o por sistemas de calentamiento solar de agua, incluyendo la instalación de paneles solares térmicos.
7) Cambio de bombas existentes por bombas de circulación eficientes.
8) Instalación de dispositivos que reduzcan la necesidad de iluminación artificial mediante sistemas de iluminación natural (tragaluces y similares) y sistemas de iluminación LED eficientes.
9) Instauración de cocinas de bajo flujo y grifería sanitaria que permitan igualar o superar los parámetros de ahorro de agua.
10) Montaje y operación de bombas de calor eléctricas que usen refrigerante GWP ≤ 675 (Siglas en inglés de Potencial de Calentamiento Global - Global Warming Potential) y que cumplan con los requisitos de eficiencia energética estipulados en la normatividad pertinente; considerar tecnologías y alternativas de sustitución a refrigerantes de alto potencial de calentamiento global según el “Informe final de opciones de descarbonización de procesos industriales”.
11) Adecuaciones para un diseño bioclimático que reemplace sistemas tradicionales de climatización e iluminación.
12) Diseño e instalación de Soluciones basadas en la Naturaleza a nivel de barrio o ciudad, Proyectos de rehabilitación o regeneración ecológica urbana y mejora ecológica de parques y áreas verdes urbanas.
Medidas individuales:
13) Termostatos zonales, sistemas de termostatos inteligentes y equipos de detección (p. ej., sistemas de control de movimiento y luz natural) (ver Sector
TIC).
14) Sistemas de Gestión de Edificios (BMS por su nombre en inglés) y Sistemas de Gestión de Energía (EMS por su nombre en inglés) (ver sector TIC).
15) Estaciones de carga para vehículos eléctricos.
16) Contadores inteligentes para gas y electricidad.
17) Elementos de fachadas y techos con función de protección o control solar, incluidos aquellos que apoyan el crecimiento de la vegetación.
18) Infraestructura para la separación y almacenamiento de residuos en la fuente en línea con la normativa vigente.
Medidas individuales, cuando se montan como parte de los servicios en el edificio:
19) Sistemas solares fotovoltaicos (y el equipo técnico auxiliar), tanto para autoconsumo como para vertido para la red eléctrica.
20) Paneles solares para el calentamiento de agua (más su equipamiento técnico
auxiliar).
21) Otros sistemas de generación de energía a partir de fuentes renovables no
convencionales (referirse al documento sectorial de energía en la Taxonomía).
22) Bombas de calor que contribuyen a los objetivos de energía renovable en
calefacción y refrigeración (y el equipo técnico auxiliar necesario). Instalación de bombas nuevas o el cambio actualizado de las existentes.
23) Aerogeneradores (y el equipamiento técnico auxiliar).
24) Colectores solares transpirados (incluido el equipamiento técnico auxiliar).
25) Unidades de almacenamiento de energía térmica o eléctrica (más el equipo técnico auxiliar).
26) Planta de alta eficiencia micro CHP (combinación de calor y energía; su sigla corresponde al nombre en inglés).
27) Intercambiadores de calor/sistemas de recuperación.
28) Sistemas de reutilización de agua (ej. grises, pluviales). Servicios profesionales:
29) Investigación, desarrollo e implementación de soluciones innovadoras, procesos, tecnologías, asesorías técnicas y modelos de negocio orientados a la reducción, eliminación o prevención de emisiones de gases de efecto invernadero (GEI).
Estas soluciones deben demostrar su capacidad de contribuir significativamente
al objetivo de mitigación de las actividades del sector de construcción
30) Consultoría para diseños de arquitectura e ingeniería.
31) Consultas técnicas (consultores de energía, simulación de energía, gestión de
proyectos, emisión de Energy Performance Certificates –EPC–, capacitación especializada, etc.) vinculadas a las medidas individuales mencionadas anteriormente.
32) Consultorías para la certificación de sostenibilidad de las edificaciones.
33) Auditorías energéticas acreditadas y evaluaciones de desempeño de edificios. (Energía, Agua y Calidad del Aire).
34) Servicios y contratos de gestión energética
2. A nivel de ciudad, municipio y localidad
Iniciativas y proyectos en el ámbito urbano o distrital contribuyen sustancialmente a la mitigación y adaptación de las emisiones de GEI. La implementación de tecnologías limpias o de estrategias de desarrollo urbano permiten hacer más eficiente la gestión de las ciudades. El desarrollo urbano sostenible ayuda reducir la huella de carbono de los centros urbanos y reduce su impacto ambiental, promoviendo ciudades más compactas, el aprovechamiento de servicios ecosistémicos y un uso eficiente de los recursos naturales. El crecimiento urbano bajo en carbono ayuda a aumentar la densidad en las ciudades con un menor impacto ambiental y a reducir el uso de recursos naturales requeridos para obtener los servicios ofrecidos por estas áreas.
Energía
- Sistemas de iluminación pública autosuficientes que eviten la construcción de
redes de transmisión de energía.
- Sistemas de gestión del alumbrado público basados en la detección de personas y en horarios predeterminados, para impedir el mal uso de la energía en momentos en que no se requiera la iluminación del sector.
- Sistemas de generación de energía in situ (Distributed Energy Resources). 
- Puntos de carga de vehículos de transporte eléctricos en zonas urbanas.
Movilidad 
- Intervenciones a nivel urbano que favorezcan la reducción de emisiones por movilidad (ajuste de rutas, cambios modales, conexiones aéreas de mediana altura (skybridges) o en azoteas, incluyendo áreas verdes compartidas y otros equipamientos de uso público, entre otras).
- Residuos  Proyectos para el aprovechamiento energético de residuos, a escala de barrio o edificio.
- Proyectos para el compostaje de residuos. 
- Centros de transferencia de residuos que promuevan el reciclaje y su reutilización, evitando el transporte y la disposición de residuos en vertederos o centros de disposición final de residuos.
Agua 
- Sistemas Urbanos de Drenaje Sostenible, los cuales demuestren una retención del 100% del agua de escorrentía en el área urbanizada. Esta actividad debe cumplir con los criterios de contribución sustancial de la actividad correspondiente.
- Plantas de tratamiento de aguas residuales (grises y/o negras), que eviten la disposición de las aguas residuales en los sistemas de tratamiento de la ciudad o el municipio.
TIC 
- Redes de sensores y sistemas integrados para hacer más eficiente la gestión del desarrollo urbano, optimizar el funcionamiento de la infraestructura, articular diferentes servicios (p. ej.: energía + movilidad + construcción) y facilitar la creación de sistemas de medición avanzada inteligentes.
- Sistemas de “Colaboración de Datos Tecnológicos” para recopilación e integración de información de diversos sensores y plataformas, para la optimización operativa del edificio y la integración con otras fuentes.</t>
  </si>
  <si>
    <t>.Solicitar un documento técnico que valide que la actividad a financiar está relacionada con alguno de los criterios de elegibilidad establecidos en el listado correspondiente.</t>
  </si>
  <si>
    <t>RS1. DIGESTIÓN ANAEROBIA DE LODOS DE AGUAS RESIDUALES</t>
  </si>
  <si>
    <t>El tratamiento de lodos con sistemas de digestión anaerobia debe cumplir con los siguientes criterios: _x001F_ 
- Se cuenta con un plan de monitoreo y contingencia para minimizar las fugas de metano en la instalación. _x001F_ 
- El biogás producido se utiliza directamente para generar electricidad o calor, o se convierte en biometano para inyección en la red de gas natural, o se utiliza como combustible para vehículos o como materia prima en la industria química. (p. ej., para la producción de H2 y NH3 ).
- Los sistemas que incluyen la quema de biogás hacen parte de un programa de transición a otros tipos de aprovechamientos en el mediano plazo (menor a 3 años). _x001F_ 
- Se contemplan también actividades que faciliten el uso y aprovechamiento de biogás, como desecación, compresión o similares.</t>
  </si>
  <si>
    <t xml:space="preserve"> - Considerar los lineamientos aplicables de la Estrategia Nacional de Economía Circular</t>
  </si>
  <si>
    <t xml:space="preserve"> - Tener en cuenta las disposiciones de la Ley 8839 para la Gestión Integral de Residuos. _x001F_ 
- Para el vertimiento de lodos se deben considerar las disposiciones del reglamento de vertido y reúso de aguas residuales169 y el reglamento para el manejo y disposición de lodos y biosólidos. _x001F_ 
- Las emisiones al aire (como SOx, NOx y partículas) generadas por la combustión del biogás se controlan y se disminuyen (cuando sea necesario), dentro de los límites establecidos por normatividad vigente en el país: Reglamento sobre Emisión de Contaminantes Atmosféricos Provenientes de Calderas y Hornos de tipo Directo e Indirecto, N° 43184-S-MINAE171 y el Reglamento de Calidad del Aire para Contaminantes Criterio N° 39951-S172 . Adicionalmente, se pueden usar referencias internacionales como Directrices sobre medio ambiente, salud y seguridad de la CFI: Emisiones a la atmósfera y calidad del aire ambiente; ISO 14001:2015 Sistemas de gestión medioambiental - Requisitos con orientación para su uso; Enfoque estratégico para la gestión internacional de productos químicos (SAICM); ISO 11014:2009(en) Ficha de datos de seguridad de productos químicos. _x001F_ 
- En el caso de las plantas de digestión anaerobia de gran escala173, que tratan más de 100 toneladas al día, las emisiones a la atmósfera y al agua se sitúan dentro de los niveles de emisión asociados a las mejores técnicas disponibles, o por debajo de ellos.</t>
  </si>
  <si>
    <t>A1. CAPTACIÓN, POTABILIZACIÓN Y SUMINISTRO DE AGUA</t>
  </si>
  <si>
    <t xml:space="preserve">1. El proyecto debe venir acompañado de un plan de gestión de residuos, alienado con las disposiciones de la ley 8839, aplicable a toda la vida útil del proyecto. El plan debe incorporar medidas clave como: identificación y caracterización de los residuos, la implementación de medidas para prevenir y reducir su generación, la segregación y el manejo adecuado de los mismos, y el establecimiento de procedimientos para el almacenamiento, transporte y disposición final (con énfasis en reutilización y reciclaje). También debe definir responsabilidades, objetivos medibles, un programa de monitoreo y capacitación para el personal involucrado.
2. El perfil del proyecto deberá describir cómo aporta el proyecto a los indicadores de la Estrategia Nacional de Economía Circular, especialmente: i) insumo directo de materiales (IDM), ii) productividad de los recursos (PR), iii) intensidad hídrica, iv) huella de carbono, v) empleo, vi) maximización de la circularidad de los materiales, y vii) aumento de la eficiencia de utilización de los recursos dentro de la economía y su regeneración.
</t>
  </si>
  <si>
    <t xml:space="preserve">1. Verifique que el proyecto cumple con las disposiciones del Reglamento para la Calidad del Agua Potable. El reglamento contiene disposiciones para cada actividad, sea captación, potabilización y suministro. Algunas medidas que deben considerarse son:
-Inspección sanitaria en la fuente para evaluar la operación, el mantenimiento y la protección del origen del agua, ya sea subterránea o superficial.
-El reglamento establece una lista de parámetros que deben ser medidos desde la fuente, incluyendo: pH, Turbiedad, Coliformes fecales y Escherichia coli, Color, olor y sabor.
-Si la inspección sanitaria revela otros riesgos de contaminación, se deben agregar al programa de control básico los parámetros de análisis necesarios. 
-En la etapa de potabilización, se establecen normativas sobre las instalaciones físicas y los componentes de las plantas de tratamiento, para asegurar que el proceso sea efectivo y que no se reintroduzca contaminación; se definen los rangos permisibles y el valor de alerta para el cloro residual libre y el cloro combinado residual, cruciales para asegurar la calidad microbiológica del agua; también se stablecen los Valores Máximos Admisibles (VMA) para parámetros como la turbiedad, el olor, el sabor y el pH, que son indicadores clave de la efectividad del tratamiento; se incluyen tablas con los valores máximos admisibles para diversos plaguicidas.
-En la etapa de suministro, se realiza una inspección sanitaria para evaluar la operación y el mantenimiento de la red de distribución, se toman medidas para que la calidad del agua se mantenga durante el almacenamiento y el transporte, controlando los mismos parámetros del agua potabilizada, se monitorea que los niveles de cloro residual libre o combinado se mantengan dentro de los rangos permisibles para prevenir la proliferación de microorganismos en la red, se establecen requisitos para el muestreo del agua en diferentes puntos, incluyendo la llave de consumo, para asegurar que la calidad se mantenga hasta el final del proceso, se exige la entrega de reportes periódicos de calidad del agua a las autoridades correspondientes, entre otros.
2. Verifique que el proyecto cumple con las disposiciones del Reglamento para la Calidad del Agua para Consumo Humano en Establecimientos de Salud. El reglamento contiene disposiciones relacionadas con el control de la fuente de agua, garantizar la desinfección permanente y la calidad sanitaria del agua dentro del sistema de almacenamiento y distribución. Esto implica el cumplimiento de parámetros físico-químicos y microbiológicos, así como la realización de análisis de calidad periódicos y la entrega de reportes semestrales al Ministerio de Salud. 
3. En caso de ser necesario, solicite evidencia sobre zonificación, donde se definan perímetros de protección de acuerdo con el riesgo de contaminación, como la zona de protección absoluta, la zona de protección por captación y la zona de influencia del sistema. 
</t>
  </si>
  <si>
    <t>1. El proyecto debe venir acompañado de un plan de gestión de residuos (incluidos aquellos de manejo especial), alienado con las disposiciones de la ley 8839, aplicable a toda la vida útil del proyecto. El plan debe incorporar medidas clave como: identificación y caracterización de los residuos, la implementación de medidas para prevenir y reducir su generación, la segregación y el manejo adecuado de los mismos, y el establecimiento de procedimientos para el almacenamiento, transporte y disposición final (con énfasis en reutilización y reciclaje). También debe definir responsabilidades, objetivos medibles, un programa de monitoreo y capacitación para el personal involucrado.
2. El proyecto debe venir acompañado de un plan de gestión de aceites y lubricantes, el cual garantice un manejo adecuado de estos para su disposición, aprovechamiento y tratamiento.
3. Verifique que el proyecto describe detalladamente las medidas tomadas para reducir el uso de químicos para la potabilización. Algunas medidas a considerar son: Desinfección por luz ultravioleta (UV), Ósmosis inversa, Tratamiento con carbón activado, Métodos biológicos, Ultrafiltración y microfiltración, Ozono, Dosificación optimizada.</t>
  </si>
  <si>
    <t>EGE3. GENERACIÓN DE ELECTRICIDAD A PARTIR DE ENERGÍA EÓLICA</t>
  </si>
  <si>
    <t>Los siguientes criterios de contribución sustancial se aplican a dos tipos de sistemas: _x001F_ 
- Sistemas para el tratamiento de aguas residuales centralizados (p. ej.
municipales y centros poblados nucleados).
- Sistemas para el tratamiento de aguas residuales alternativos o individuales, descentralizados con vertimientos/disposición in situ o fuera de la red principal (p. ej. fuentes agrícolas e industriales)
SISTEMAS NUEVOS:
Las actividades en sistemas nuevos deben cumplir con alguno de los siguientes
criterios:
1) El nuevo sistema o planta para el tratamiento de aguas residuales sustituye sistemas de tratamiento con emisiones intensivas de GEI (como letrinas de pozo, tanques sépticos simples, lagunas anaerobias, entre otros). Para este criterio, se debe demostrar que el nuevo sistema logra reducciones en las emisiones de GEI comparado con el sistema existente.
2) El consumo neto de energía de la planta de tratamiento para aguas residuales (PTAR) es igual o inferior a:
_x001F_-35 kWh por población-equivalente al año (Población Equivalente-año) para una capacidad de la depuradora inferior a 1.000 PE;_x001F_ 
   -25 kWh por equivalente habitante al año (Población Equivalente-año) para una capacidad de la depuradora comprendida entre 1 000 y 10 000PE;
_x001F_ -20 kWh por equivalente habitante al año (Población Equivalente-año) para una capacidad de depuración superior a 10.000 PE.
SISTEMAS EXISTENTES:
Las actividades en sistemas existentes deben cumplir con alguno de los criterios:
1) Las inversiones que aumentan la capacidad del caudal tratado (incluyendo aumento de la cobertura) y/o la eficacia en el proceso para la remoción de cargas contaminantes.
2) Las inversiones que reducen el consumo de energía o favorezcan el uso de fuentes renovables.
3) La renovación de una planta para el tratamiento de aguas residuales que mejora la eficiencia energética al disminuir el consumo medio de energía del sistema en al menos un 20% en comparación con el rendimiento de referencia propio promediado a lo largo de tres años anteriores.
4) Las inversiones que permitan adecuar elementos descentralizados como pozos sépticos, para que se integren a un sistema de tratamiento de aguas residuales. Para los sistemas anaerobios se aplican también los siguientes criterios de contribución sustancial adicionales: _x001F_ 
- La fuga de metano de las instalaciones relevantes (p. ej.: en la producción y el almacenamiento de biogás, en la generación de energía y el almacenamiento de digestato producido a través de la digestión anaeróbica) se controla mediante un plan de monitoreo.
- El biogás producido se utiliza directamente para la generación de electricidad y/o calor, o como combustible para vehículos (como bioGNC) o como materia prima en la industria química (p. ej.: para la producción de H2 y NH3).
- Los sistemas que incluyen la quema de biogás cumplen con los criterios solo si hacen parte de un programa de transición a otros tipos de aprovechamientos en el mediano plazo (menor a 3 años).
- Actividades que facilitan el uso y aprovechamiento de biogás, como desecación, compresión o similares.
Nota: Considerar el aprovechamiento de los lodos remanentes en sistemas anaerobios como pozos sépticos. (Referirse a la actividad RS3 del Sector Gestión de residuos y captura de emisiones)</t>
  </si>
  <si>
    <t>Solicitar el diseño técnico o licencia de construcción y verificar el tipo de sistema y la capacidad de tratamiento del sistema (población objetivo).
Para sistemas nuevos: 
- Solicitar el cálculo de emisiones del sistema de tratamiento de aguas residuales. El cálculo debe evidenciar la reducción de emisiones en comparación con el sistema actual que pretende sustituir.
- Solicitar el cálculo de consumo de energía de la planta de tratamiento. Verificar el consumo neto en función de la población equivalente al año.
Para sistemas existentes:
- Solicitar la memoria de cálculo del caudal tratado, evidenciando el aumento del mismo o la eficacia del proceso de remoción de carga contaminante.
- Solicitar el cálculo de consumo de energía de la planta de tratamiento. Debe evidenciar la reducción frente al rendimiento promedio de plantas similares que sirvan de referencia.
Para sistemas anerobios (nuevos y existentes):
- Solicitar el plan de monitoreo de fuga de metano, donde se evidencie la metodología de control. Solicitar un documento técnico del proyecto donde se evidencie el uso definido para el biogás producido y validar que este aplica únicamente para actividades definidas en la taxonomía: generación de electricidad, reinyección en la red de gas natural, vehículos o materia prima)
- En proyectos que presenten la quema de biogas se debe validar que cuentan con un plan para la transición a otro tipo de aprovechamiento, respaldado por evidencias y planes de acción (eg. evaluación de maquinaria, planos, equipos, etc)</t>
  </si>
  <si>
    <t xml:space="preserve">1. El perfil del proyecto deberá describir cómo aporta el proyecto a los indicadores de la Estrategia Nacional de Economía Circular, especialmente: i) insumo directo de materiales (IDM), ii) productividad de los recursos (PR), iii) intensidad hídrica, iv) huella de carbono, v) empleo, vi) maximización de la circularidad de los materiales, y vii) aumento de la eficiencia de utilización de los recursos dentro de la economía y su regeneración.
2. Solicitar un plan de manejo de residuos y subproductos (lodos y residuos líquidos) provenientes del proceso de tratamiento de aguas residuales . El plan debe considerar elementos clave como: 
-Contemplar la caracterización de los residuos que se generarán en la planta de tratamiento desde el diseño. Esto incluye los lodos, natas, arenas, grasas y cualquier otro subproducto. La elección de la tecnología de tratamiento debe considerar la capacidad de gestionar estos subproductos de manera eficiente.
-Elaborar un Plan de Gestión Ambiental (PGA) que detalle las acciones para la separación, almacenamiento temporal y disposición final de los residuos. 
-Procesar los lodos y biosólidos para reducir su volumen, estabilizarlos, deshidratarlos y sanitizarlos. 
-Transportar los lodos y biosólidos por parte de empresas autorizadas y con equipos adecuados que prevengan derrames y fugas. En caso de no ser aptos para el reúso, deben ser llevados a un relleno sanitario con las condiciones adecuadas para la disposición de este tipo de residuo. 
-Realizar un monitoreo constante del proceso de tratamiento y de la calidad de los lodos y biosólidos, asegurando que se cumplan los límites establecidos por el Ministerio de Salud.
-Capacitación y personal calificado.
-Mantener registros detallados de la cantidad de lodos generados, su caracterización, y el destino final. La normativa exige reportes periódicos al Ministerio de Salud sobre las operaciones y la calidad de los efluentes.
</t>
  </si>
  <si>
    <t xml:space="preserve">1. Verifique que el proyecto cumple con las disposiciones del Reglamento de Vertido y Reúso de Aguas Residuales, el cual establece parámetros obligatorios de análisis fisicoquímicos y microbiológicos para aguas residuales ordinarias y especiales, los requisitos de permisos para la ubicación y construcción de sistemas, y las normas de gestión, vertido y reúso.
2. Verifique que el proyecto cumple con las disposiciones del Reglamento de Aprobación de Sistemas de Tratamiento de Aguas Residuales, el cual contempla requisitos para la presentación de planos constructivos y memoria de cálculo, normas de diseño y operación que deben seguirse, y el cumplimiento de la normativa para el manejo y la operación de las estaciones de bombeo y los sistemas de drenaje.
3. Verifique que el proyecto cumple con las disposiciones del Reglamento para la disposición al subsuelo de aguas residuales ordinarias tratadas, el cual contempla requisitos de diseño, construcción e infiltración de sistemas como tanques sépticos y plantas de tratamiento, así como los límites máximos de contaminantes (como DBO5,20, DQO y SST).
4. El perfil del proyecto debe detallar las medidas tomadas para incrementar el reuso de agua en las plantas de tratamiento. Algunas medidas a considerarse son:
-Uso de sistemas de filtración con membrana y ultrafiltración.
-Combinación de tratamientos aeróbicos y anaeróbicos, complementados con post-tratamiento, para mejorar la eficiencia de la remoción de contaminantes y hacer el tratamiento más sostenible. 
-Separación de las aguas con contaminantes tóxicos de las que no lo están.
-Uso de trampas de sólidos y grasas en el pretratamiento para proteger los equipos y mejorar la eficiencia de los microorganismos al evitar que las grasas afecten el proceso. </t>
  </si>
  <si>
    <t xml:space="preserve"> - Reducir las sustancias contaminantes y agentes patógenos a niveles aceptables de acuerdo con normativas nacionales.
- Considerar las disposiciones de la Ley 8839 para la Gestión Integral de Residuos.
- Implementar actividades oportunas de mantenimiento al sistema.</t>
  </si>
  <si>
    <t>1. El proyecto debe describir las medidas tomadas para reducir las sustancias contaminantes y agentes patógenos a niveles aceptables. Algunas medidas que deberán considerarse para este efecto son:
-Aplicación de procesos físicos como el cribado, la sedimentación y la filtración.
-Aplicación de procesos químicos como la coagulación, floculación, y la oxidación.
-Aplicación de procesos biológicos como el tratamiento con lodos activados y tratamientos anaeróbicos.
-Aplicación de procesos en la etapa de desinfección final como la cloración, la ozonización) y la Luz ultravioleta (UV).
2. Solicite un plan de mantenimiento del sistema de tratamiento. Algunas disposiciones que pueden considerarse dentro de este plan son:
-Limpieza de rejillas, trampa de sólidos y grasas, así como revisión periódica del funcionamiento de bombas, aireadores y otros equipos mecánicos. 
-Implementación de procedimientos para la adecuada digestión, deshidratación y disposición final de los lodos generados en el proceso. 
-En el caso de sistemas con biojardineras, es crucial mantener la vegetación y asegurar un flujo adecuado del agua. 
-Mantenimiento de una población bacteriana saludable mediante la incorporación controlada de bacterias y asegurar que los microorganismos reciban el alimento adecuado (materia orgánica sin grasas). 
-Realización de monitoreos constantes de la calidad del agua tratada para asegurar que se cumplan los estándares y detectar posibles fallos en la operación. 
-Optimización del uso de químicos como coagulantes y floculantes, y utilizar productos de limpieza menos agresivos con el medio ambiente. 
-Inspección de la infraestructura, incluyendo tanques de decantación y sedimentación, para detectar y corregir posibles fallas estructurales. 
-Implementación de sistemas de automatización y control para una gestión más eficiente y una respuesta más rápida a las variaciones en el flujo y la carga del agua residual. 
-Capacitación del personal.</t>
  </si>
  <si>
    <t>RS4. DIGESTIÓN AERÓBICA DE RESIDUOS ORGÁNICOS (COMPOSTAJE)</t>
  </si>
  <si>
    <t>El compostaje de la fracción orgánica de los residuos biológicos (como los residuos de producción agrícola o residuos orgánicos domésticos) debe cumplir con todos los siguientes criterios: _x001F_ 
- Los residuos orgánicos que se compostan se separen en origen y se recuperen por separado. _x001F_ 
- El compost producido es utilizado como mejorador o enmiendas del suelo y cumple los requisitos que se establezcan en el Reglamento Técnico RTCR 485:2016189 . _x001F_ 
- Se cuenta con un sistema de aireación y monitoreo en el proceso de producción de compost. _x001F_ 
- Se cuenta con registro de volumen de residuo vs volumen producido. 
Nota: Se incluyen también activos para la separación mecanizada y actividades de transformación.</t>
  </si>
  <si>
    <t xml:space="preserve"> - Cumplir con la Ley General de Ambiente (Ley No.41 del 1 de julio de 1998).  _x001F_ 
- Si se disponen efluentes dentro del sistema de alcantarillados producto de la actividad se deberá cumplir con el Reglamento de vertido y reúso de Aguas Residuales.</t>
  </si>
  <si>
    <t xml:space="preserve"> - Considerar los lineamientos de la Estrategia Nacional de Economía Circular. _x001F_ 
- Establecer como base los objetivos y principios descritos en la Política Nacional de Gestión Integral de Residuos. _x001F_ 
- Considerar el Plan Nacional de Compostaje</t>
  </si>
  <si>
    <t xml:space="preserve"> - Cumplir con el reglamento de coordinación interinstitucional para la protección de los recursos hídricos194, para minimizar su contaminación. _x001F_ 
- Se deberá cumplir con la Ley de Conservación de la Vida Silvestre195 en donde: “Será sancionado quien arroje aguas servidas, aguas negras, lodos, residuos o cualquier sustancia contaminante en manantiales, ríos, quebradas, arroyos permanentes o no permanentes, lagos, lagunas, marismas y embalses naturales o artificiales, esteros, turberas, pantanos, humedales, aguas dulces, salobres o saladas, en sus cauces o en sus respectivas áreas de protección”.</t>
  </si>
  <si>
    <t xml:space="preserve"> - Cumplir con la Política Nacional de Gestión Integral de Residuos. _x001F_ 
- Minimizar la liberación de gases al ambiente (NH 3 , CH 4 , H2CO 2 , H 2 S, partículas, entre otros) mediante la implementación de filtros en el sistema. _x001F_ 
- Si se disponen efluentes dentro del sistema de alcantarillados producto de la actividad se deberá cumplir con el Reglamento de vertido y reúso de Aguas Residuales. _x001F_ 
- En el caso de sistemas de compostaje, se debe contar con un plan de manejo de emisiones y olores. Así mismo, las emisiones al aire y al agua deben estar dentro de los rangos de la normativ a vigente. _x001F_ 
- Contar con un sistema que evita que los lixiviados lleguen al agua subterránea y disminuye la contaminación del suelo. (Ej: impermeabilización de suelos). _x001F_ 
- El compost resultante cumple con los requisitos para fertilizantes orgánicos establecidos en las normas nacionales sobre fertilizantes y mejoradores de suelo para uso agrícola.</t>
  </si>
  <si>
    <t>A2. SISTEMAS DE ALCANTARILLADO SANITARIO</t>
  </si>
  <si>
    <t xml:space="preserve"> - Los niveles de calidad de agua corresponden a los definidos para sistemas de tratamiento de aguas residuales. Complementario a esto, la calidad de aguas residuales y entregas de alcantarillado sanitario deben estar en cumplimiento con los reglamentos: o Reglamento de Vertido y Reúso de Aguas Residuales Decreto 33601- 2007279 o el vigente que lo reemplace
  - Reglamento de Aprobación de Sistemas de Tratamiento de Aguas Residuales Decreto 39887-S-MINAE, 2016280 o el vigente que lo reemplace
  - Reglamento para la disposición al subsuelo de aguas residuales ordinarias tratadas Decreto 42075- S-MINAE, 2019281 o el vigente que lo reemplace.
  - Norma técnica del Instituto de Acueducto y Alcantarillado del 2021282 o el vigente que lo reemplace.</t>
  </si>
  <si>
    <t>RS6. CAPTURA Y UTILIZACIÓN DE GAS EN RELLENOS SANITARIOS</t>
  </si>
  <si>
    <t>La captura y generación de biogás a partir de residuos en los rellenos sanitarios debe cumplir con las siguientes pautas: _x001F_ 
- El relleno sanitario o la celda del relleno sanitario donde el sistema de captura de gas se instaló, amplió o modernizó recientemente está cerrado permanentemente y no está recibiendo más residuos. _x001F_ 
- El gas de relleno sanitario producido se utiliza para la generación de electricidad o calor como biogás, o se transforma en biometano para inyección en la red de gas natural, o se utiliza como combustible para vehículos o como materia prima en la industria química. _x001F_ 
- Las emisiones de metano del relleno sanitario y las fugas de las instalaciones de recogida y utilización de gas están sujetas a procedimientos de control y seguimiento. _x001F_ 
- Los sistemas que incluyen solo la quema de biogás, deben hacer parte de un programa de transición a otros tipos de aprovechamientos en el mediano plazo, esto es menos de 3 años.</t>
  </si>
  <si>
    <t xml:space="preserve"> - Considerar los lineamientos de la Estrategia Nacional de Economía Circular.</t>
  </si>
  <si>
    <t xml:space="preserve"> - El cierre definitivo y la rehabilitación, así como el cuidado posterior de los antiguos vertederos, en los que está instalado el sistema de captura de gases de vertedero, se llevan a cabo siguiendo las disposiciones nacionales e internacionales. (ej., Guía internacional de mejores prácticas para proyectos energéticos de gases de vertedero de la Iniciativa Global del Metano). _x001F_ 
- Las emisiones a la atmósfera (por ejemplo, SOx, NOx) tras la combustión del gas de vertedero se controlan, se reducen (cuando es necesario) y se mantienen dentro de los límites establecidos por la legislación nacional si existe. _x001F_ 
- Considerar las disposiciones de la Ley 8839 para la Gestión Integral de Residuos.</t>
  </si>
  <si>
    <t>A3. SISTEMAS PARA EL TRATAMIENTO DE AGUAS RESIDUALES</t>
  </si>
  <si>
    <t xml:space="preserve"> - Considerar los lineamientos aplicables de la Estrategia Nacional de Economía
Circular.
- Los subproductos del tratamiento deben contar con un plan de manejo adecuado para su tratamiento, aprovechamiento, y/o disposición.
Los lodos y los residuos líquidos deben contar con un plan de manejo adecuado para su tratamiento, aprovechamiento y disposición.</t>
  </si>
  <si>
    <t xml:space="preserve"> - Dar cumplimiento a las especificaciones de los siguientes reglamentos: Decreto No. 33601, 2007288, Decreto 39887-S-MINAE, 2016289 o correspondientemente, las versiones más actualizadas que los reemplacen.
- Incrementar y fomentar el reúso de agua en las plantas de tratamiento. _x001F_ Considerar el Reglamento para la disposición al subsuelo de aguas residuales ordinarias tratadas Decreto 42075- S-MINAE, 2019290 o el vigente que lo reemplace.</t>
  </si>
  <si>
    <t>M1. FABRICACIÓN DE TECNOLOGÍAS BAJAS EN CARBONO</t>
  </si>
  <si>
    <t>La fabricación de tecnologías bajas en carbono y sus componentes clave deberán
demostrar reducciones netas de emisiones de GEI más altas en comparación con
la tecnología o producto alternativo de mejor desempeño y solución disponible en el mercado, sobre la base de una evaluación reconocida y estandarizada de la huella de carbono de producto verificada por un tercero (p. ej.; ISO 14067:2018 u otro). 
Cumple con los criterios de contribución sustancial la manufactura de los siguientes componentes, productos, tecnologías y equipos:
Energía renovable  
- Fabricación/comercialización de productos, componentes y maquinaria esenciales para las tecnologías de energía renovable elegibles en la Taxonomía que promuevan el sector de suministro de electricidad (Ver sector energía).
Transporte sostenible  
- Fabricación/comercialización de vehículos cero emisiones y sus componentes
con cero o bajas emisiones. En relación con el sector transporte, se tendrá en
cuenta lo siguiente:
a) Sistemas de micromovilidad con cero emisiones de escape (incluye
hidrógeno, biometano, pila de combustible y electricidad)
b) Flotas de transporte terrestre urbano, suburbano e interurbano de
pasajeros con cero emisiones directas (p. ej.: transporte ferroviario ligero,
metro, tranvía, trolebús, autobús y ferrocarril).
c) Flotas de vehículos o material rodante para el transporte de servicio
particular con cero emisiones directas.
d) Conversión de vehículos con motor de combustión interna (ICE por sus
siglas en inglés) a otras tipologías de vehículos eléctricos como: BEV (vehículo eléctrico puro), HEV (vehículo eléctrico híbrido), PHEV (vehículo eléctrico híbrido enchufable), E-REV (vehículo eléctrico autonomía extendida)
e) Flotas ferroviarias: trenes con cero emisiones directas.
f) Transporte fluvial o marítimo: embarcaciones acuáticas eléctricas o híbridas, basadas en biocombustible (mayor información sobre biocombustibles, ver actividad “Fabricación de biomasa, biogás/biometano y biocombustibles” en el sector energía)
Edificios eficientes e inteligentes
- Fabricación/comercialización de los siguientes productos para equipos de eficiencia energética en edificios y sus componentes clave, considerando los umbrales cuando corresponda (los edificios deben cumplir con los criterios establecidos en el sector construcción de la Taxonomía):
 a) Fabricación de los elementos del Sistemas de Gestión de Edificios (BMS por su nombre en inglés), que integran equipos y aplicaciones de automatización, monitoreo y control de temperatura, energía y agua.
 b) Ventanas de alta eficiencia (valor U mejor a 0,7 W/m²K).
 c) Puertas de alta eficiencia (valor U mejor a 1,2 W/ m²K).
 d) Productos de aislamiento con baja conductividad térmica (lambda inferior o igual a 0,045 W/mK).
 e) Revestimiento externo con valor U inferior a 0,5 W/m²K y sistemas de cubierta con valor U inferior a 0,3 W/m²K.
 f) Electrodomésticos con la etiqueta de alta eficiencia según corresponda al país (ej: calentadores de agua, lavadoras, estufas eléctricas, aire acondicionado, sistemas de enfriamiento y calefacción, etc.).
 g) Para aires acondicionados, verificar la calificación SEER (Seasonal Energy Efficiency Ratio), la cual puede ser mínimo de 13, sin embargo, es preferibles alternativas con rangos superiores a 22. Así mismo, para equipos de refrigeración, verificar que los refrigerantes utilizados cumplan con lo establecido en la Enmienda de Kigali207 al Protocolo de Montreal208, reduciendo el consumo de sustancias HFC a partir del 2024 (por ejemplo, nuevos refrigerantes de bajo potencial de calentamiento global como el R-290). Igualmente considerar tecnologías y  alternativas de sustitución a refrigerantes de alto potencial de calentamiento global según el Informe Final de Opciones de descarbonización de procesos industriales.
 h) Aparatos de iluminación de alta eficiencia y sistemas de alumbrado
público, usando lámparas LED de última generación, incluyendo el uso de alimentación por paneles fotovoltaicos y sistemas de baterías
 i) Controles de presencia y luz diurna para automatización de sistemas de iluminación para optimizar la operación de los edificios y la implementación de microredes.
 j) Bombas de calor.
 k) Paredes verdes u otros elementos de fachadas y cubiertas con una función de protección o control solar y que aumenten la reflexión solar, incluidos los que apoyan el crecimiento de la vegetación y el uso de recubrimiento con películas de PV arquitectónicas que se adaptan a la forma del edificio o superficies.
 l) Sistemas de automatización y control de edificios energéticamente eficientes para edificios comerciales.
 m) Termostatos y dispositivos zonales para el monitoreo inteligente de las principales cargas de electricidad para edificios residenciales y equipos de detección (ej.: control de movimiento). Incluyendo los motores eléctricos de alta eficiencia para escaleras eléctricas o ascensores
 n) Productos para la medición de calor y controles termostáticos para hogares individuales conectados a sistemas de enfriamiento urbano y pisos individuales conectados a sistemas de enfriamiento central, los cuales sirven a todo un edificio. Se incluye también equipos o instrumentos que se utilicen para realizar auditorías energéticas como por ejemplo cámaras de termografía, analizadores de combustión, entre otros.
 o) Fabricación de componentes necesarios para la implementación de Internet de las Cosas (IOT por su nombre en inglés), tales como sensores y redes locales de comunicación, con el potencial de interconexión y aplicación de “Pinch Analysis” para identificar fuentes de calor que deben enfriarse y fuentes de frío que deben calentarse para realizar una integración.
Nota: El análisis Pinch es un método cuyo objetivo es determinar la demanda energética mínima teóricamente posible para la calefacción y refrigeración en diferentes procesos. 
-Fabricación de tecnologías bajas en carbono y sus componentes clave que contribuyen a reducir sustancialmente las emisiones de GEI en otras actividades económicas y sectores institucionales (incluidos los hogares privados); cumplen con los criterios de elebigilidad si demuestran importante reducciones netas de emisiones de GEI más altas en comparación con la tecnología o producto alternativo de mejor desempeño y solución disponible en el mercado, sobre la base de una evaluación reconocida y estandarizada de la huella de carbono de cuna a cuna validada por un tercero (ej: ISO 14067:2018 u otro). Promover los esquemas de INTE-ISO 50001 para sistemas de gestión de la energía.</t>
  </si>
  <si>
    <t>Validar el cálculo de la huella de carbono basada en una metodología reconocida para este fin (ISO 14067:2018 u otro), donde se demuestre que las reducciones netas de emisiones de GEI logradas con la tecnología financiada son superiores a las de la tecnología o producto alternativo de mejor desempeño y solución disponible en el mercado.
En el caso de tecnologías en el sector de energía renovable, verificar que el proyecto financiado se concentra en la fabricación/comercialización de productos, componentes y maquinaria esenciales para las tecnologías de energía renovable elegibles en la Taxonomía que promuevan el sector de suministro de electricidad..
En el caso de tecnologías en el sector de transporte, se debe verificar que el proyecto financiado se concentra en la fabricación/comercialización de vehículos cero emisiones directas y sus componentes con cero o bajas emisiones, sistemas de micromovilidad con cero emisiones de escape (incluye hidrógeno, biometano, pila de combustible y electricidad), entre otros listados en el documento de la Taxonomía
En el caso de tecnologías en el sector de construcción de edificios eficientes e inteligentes, se debe verificar primero que los edificios en los que se utilizarán los componentes fabricados cumplen con los criterios establecidos en el sector construcción de la Taxonomía. Adicionalmente, se debe verificar que el proyecto financiado se concentra en la fabricación/comercialización de productos para equipos de eficiencia energética en edificios y sus componentes clave como los elementos del Sistemas de Gestión de Edificios, ventanas de alta eficiencia (valor U mejor a 0,7 W/m²K), entre otros listados en el documento de la taxonomía.</t>
  </si>
  <si>
    <t>Gestionar la demanda y la cadena de custodia de metales y materiales de suministro limitado; los extraídos de ecosistemas estratégicos, evitando impactos ambientales negativos significativos y la pérdida de biodiversidad. (Por ejemplo: Certificación de Cadena de Custodia FSC-STD-40-004 V3-1 para materiales de base forestal, Estándar de la Cadena de Custodia (CDC) de ASI Aluminium Stewardship Initiative – para la cadena de valor del aluminio).</t>
  </si>
  <si>
    <t>1. Solicitar al proyecto certificaciones de cadenas de custodia y suministro para materiales específicos. O en su defecto, el proyecto deberá proveer un estudio detallado en el que se describan las medidas tomadas para la gestión de demanda y cadena de custodia basadas en las disposiciones de certificaciones.</t>
  </si>
  <si>
    <t>La actividad evalúa la disponibilidad de y adopta técnicas que apoyan:  
- Considerar los lineamientos aplicables de la Estrategia Nacional de Economía Circular.
- La reutilización y el uso de materias primas secundarias y componentes reutilizados en los productos fabricados.
- El diseño para una alta durabilidad, reciclabilidad, fácil desmontaje y adaptabilidad de los productos fabricados; como el Diseño para la Sostenibilidad (D4S).
- La gestión de residuos que priorice la reparación, valoración energética y el reciclaje sobre la eliminación, en el proceso de fabricación.</t>
  </si>
  <si>
    <t>1. El perfil del proyecto deberá describir cómo aporta el proyecto a los indicadores de la Estrategia Nacional de Economía Circular, especialmente: i) insumo directo de materiales (IDM), ii) productividad de los recursos (PR), iii) intensidad hídrica, iv) huella de carbono, v) empleo, vi) maximización de la circularidad de los materiales, y vii) aumento de la eficiencia de utilización de los recursos dentro de la economía y su regeneración.
2. El perfil del proyecto debe describir las medidas tomadas para la reutilización y uso de materias primas secundarias y componentes reutilizados; para asegurar diseños de alta durabilidad, reciclabilidad, fácil desmontaje y adaptabilidad; y garantizar una gestión de residuos que priorice la reparación, valoración energética y el reciclaje sobre la eliminación, en el proceso de fabricación.</t>
  </si>
  <si>
    <t xml:space="preserve"> - Considerar las disposiciones de la Ley 8839 para la Gestión Integral de Residuos.
- Cumplir con los requisitos establecidos por REACH212 o el equivalente (i.e. Responsible Care) para los equipos fabricados.
- Suministrar información y trazabilidad de las sustancias peligrosas identificadas en el Convenio de Estocolmo a lo largo del ciclo de vida de los productos fabricados.
Nota: Estas sustancias incluyen desde metales pesados hasta sustancias precursoras de Contaminantes Orgánicos Persistentes, controlados por el Convenio de Estocolmo. Esto podría incluir los Éteres Difenílicos Polibromados (PBDE, por sus siglas en inglés) como aditivos anti-flama en los equipos
electrónicos.</t>
  </si>
  <si>
    <t>1. Validar el plan de gestión de residuos, alienado con las disposiciones de la ley 8839. El plan debe incorporar medidas clave como: identificación y caracterización de los residuos, la implementación de medidas para prevenir y reducir su generación, la segregación y el manejo adecuado de los mismos, y el establecimiento de procedimientos para el almacenamiento, transporte y disposición final (con énfasis en reutilización y reciclaje). También debe definir responsabilidades, objetivos medibles, un programa de monitoreo y capacitación para el personal involucrado.
2. Solicitar la declaración de la lista de las sustancias que componen los equipos utilizados, evidenciando la NO utilización de aquellas sustancias peligrosas incluidas en el Convenio de Estocolmo.</t>
  </si>
  <si>
    <t>M2. FABRICACIÓN DE CEMENTO</t>
  </si>
  <si>
    <t>Las prácticas para la fabricación de cemento deben cumplir con los siguientes criterios: 
 1) Clinker de cemento: las emisiones de alcance 1 y 2 netas específicas asociadas a los procesos de producción de Clinker son inferiores a 0.8 tCO2e por tonelada de Clinker gris producido. 
 2) Cemento: las emisiones de alcance 1 y 2 netas específicas asociadas a los procesos de producción de cemento son inferiores a 0.6 tCO2e por tonelada de cemento gris producido. 
Nota: En el caso que el proyecto cuente con información del alcance 3, la misma podría ser referenciada y podrá ser valorada como esfuerzo adicional. Sin embargo, los umbrales de elegibilidad de esta actividad están únicamente asociados a las emisiones alcance 1 y 2. 
Nota: Algunas metodologías para el cálculo de estas emisiones son: Metodología basada en el Clinker, sustentada en las Directrices de Buenas Prácticas del IPCC, Metodología basada en el cemento, sustentada en el programa ClimateWise de la EPA, Reducción de emisiones por el cambio de materias primas en la producción de clínker (ACM0015 Metodología MDL – UNFCCC). 
Por otro lado, las siguientes medidas de mitigación cumplen con los criterios de contribución sustancial: _x001F_ 
Instalación, mejora y funcionamiento de precalcinadores. _x001F_ 
Instalación, actualización y funcionamiento de sistemas de recuperación de calor. _x001F_ 
Instalación, actualización y funcionamiento de equipos o infraestructuras de control digitalizados. Esto puede incluir: o 
Sensores y herramientas de medición (incluidos programas informáticos que permitan un control estrecho y en tiempo real de los procesos para mejorar la eficiencia). o 
Comunicación y control (incluido software avanzado y salas de control, y automatización de los procesos de la planta). _x001F_ 
Reducción adicional del contenido de clinker en el cemento mediante el uso de puzolanas (arcillas) naturales calcinadas. _x001F_ 
Instalación, actualización y funcionamiento de equipos de ensayo. Por ejemplo, los sistemas automatizados de drx (x-ray diffraction). _x001F_ 
Electrificación del calor (por ejemplo, procesos de horno electrificados). _x001F_ 
Instalación, mejora y funcionamiento de equipos dedicados al uso de arcilla calcinada en la producción de cemento, a diferencia del clinker _x001F_ 
Instalación, modernización y explotación de equipos dedicados al tratamiento de cenizas volantes y escorias de alto horno heredadas o históricas, procedentes de centrales eléctricas.
Instalación, mejora y funcionamiento de equipos dedicados a la medición, control y abatimiento de emisiones al aire, mayoritarias (NOx, SO 2 , material particulado) y minoritarias. _x001F_ 
La captura de las emisiones de CO 2 para su valorización en procesos como PTL u otras microalgas para biocombustibles de tercera generación _x001F_ 
Procesos modernos de captura de CO 2 como el calcium looping, cal. También conocido como cleanker, de clean Clinker _x001F_ 
Infraestructura para el uso de combustibles alterativos a los fósiles: AFR, hidrógeno u otros.</t>
  </si>
  <si>
    <t xml:space="preserve"> - Considerar las disposiciones de la Ley 8839 para la Gestión Integral de Residuos. _x001F_ 
- Las emisiones del proceso productivo están dentro o son inferiores a los niveles de emisión asociados a las mejores técnicas disponibles, por ejemplo, BAT, y cumplen con la normatividad vigente del lugar donde está ubicada la planta del cemento. _x001F_ 
- No se producen efectos cruzados significativos que generen impactos negativos al entorno. _x001F_ 
- Para la fabricación de cemento que emplea residuos peligrosos como combustibles alternativos, existen medidas para garantizar el manejo seguro de los residuos (p. ej. combustibles alternativos como SRF – ‘Solid Recovered Fuel’, que tienen residuos como origen; materias primas secundarias como el hormigón reciclado agregado). _x001F_ 
- Asegurar los protocolos específicos para evitar las emisiones de dioxinas y furanos provenientes de materiales clorados y bromados alimentados al horno. _x001F_ 
- Realizar muestreos con ensayos validados y acreditados . _x001F_ 
- Cumplir con el Reglamento para el co-procesamiento y gestión de residuos en hornos cementeros216 .</t>
  </si>
  <si>
    <t>M3. FABRICACIÓN DE ALUMINIO</t>
  </si>
  <si>
    <t>La actividad debe cumplir con alguno de los siguientes criterios: 
1) La fabricación de aluminio primario debe cumplir con el criterio a, en combinación con los criterios b o c: 
a) La emisión directa para la producción primaria de aluminio es igual o inferior a 1,5 tCO 2 e/t de aluminio producido. 
b) El consumo de electricidad para la electrólisis es igual o inferior a 15,3 MWh/t 41. 
c) La intensidad media de carbono de la electricidad que se utiliza para la producción primaria de aluminio (electrólisis) es igual o inferior a 100 g de CO 2 e/kWh (umbral definido en el sector energía para la generación de electricidad, sujeto a actualización periódica). 
2) La fabricación de aluminio secundario; es decir, la producción de aluminio reciclado cumple con los criterios de contribución sustancial. La energía utilizada para el proceso debe tener emisiones en su ciclo de vida inferior a 100g CO2 e/kWh. 
Nota: Las medidas de mitigación cumplen con los criterios si se incorporan en un solo plan de inversión en un plazo determinado (5 a 10 años), que describa cómo cada una de las medidas permitirá cumplir el umbral definido, junto con otras. 
Nota: Algunas metodologías para el cálculo de estas emisiones son: GHG protocol: Guía publicada por el International Aluminum Institute, Reducción de las emisiones de GEI de las fundiciones de aluminio primario (AM0059 - Metodología MDL – UNFCCC).</t>
  </si>
  <si>
    <t xml:space="preserve"> - Considerar las disposiciones de la Ley 8839 para la Gestión Integral de Residuos. _x001F_ 
- Controlar impactos significativos en las emisiones de aire: perfluorocarbonos, gases flúor, hidrocarburos aromáticos policíclicos (HAP), partículas (como criolita no utilizada) y contaminantes de vida corta (CCVC) que tienen importantes afectaciones a la salud. _x001F_ 
- Vigilar los fluoruros de hidrógeno que pueden ser tóxicos para la vegetación. _x001F_ 
- Revisar los fluoruros disueltos y los cianuros del material SPL – ‘Spent Pot Lining’ que pueden crear impactos ambientales significativos, incluida la contaminación de las aguas subterráneas y de los cursos de agua locales. _x001F_ 
- Las emisiones del proceso productivo están dentro o son inferiores a los niveles de emisión asociados a las mejores técnicas disponibles.</t>
  </si>
  <si>
    <t>M4. FABRICACIÓN DE HIERRO Y ACERO</t>
  </si>
  <si>
    <t>La actividad debe cumplir con alguno de los siguientes criterios:
1) Fabricación de hierro y acero, si las emisiones de GEI asociadas a los procesos
de producción son inferiores a los siguientes valores (podrá ser verificado a partir de estándares como ISO 14067:2018, GHG protocol Iron and Steel Tool, Guía metodológica del American Iron Steel Institute, entre otros):  
- Metal caliente = 1,331 tCO2 e /t producto.
- Sinterizado mineral = 0,163 tCO2e/t producto.
- Coque (excluyendo el coque de lignito) = 0,144 tCO2e /t producto.
- Fundición de hierro = 0,299 tCO2e/t producto.
- Horno de arco eléctrico (EAF) de alta aleación de acero = 0,266 tCO2e/t producto.
- Horno de arco eléctrico (EAF) Acero al carbono = 0,209 tCO2e/t producto.
2) Toda la producción de acero nuevo verde, o la combinación de la producción del
nuevo y el reciclado, si las emisiones están por debajo de los umbrales descritos anteriormente.
3) Toda la producción de acero en el EAF, en la que al menos el 90% del contenido de hierro de los productos finales proceda de chatarra de acero. En este caso, no se aplican otros umbrales.
4) Toda la producción de hierro semiterminado mediante recalentamiento, siempre que la energía utilizada para el proceso tenga emisiones en su ciclo de vida inferiores a 100g CO2 e/kWh.
Nota: Las medidas de mitigación cumplen con los criterios de contribución sustancial, cuando se incorporan en un único plan de inversión en un plazo determinado (5 a 10 años), que describe cómo cada una de las medidas, junto con otras, permite cumplir el umbral definido.</t>
  </si>
  <si>
    <t>Validar un documento técnico del proyecto que respalde alguno de los siguientes supuestos:
1- Las emisiones de GEI asociadas a los procesos de producción son inferiores a los siguientes valores establecidos por los umbrales de la taxonomía (eg. Metal caliente = 1,331 tCO2 e /t producto,  Sinterizado mineral = 0,163 tCO2e/t producto, etc
 Solicitar informe de intensidad de carbono, certificado por una entidad independiente (TÜV, SGS u otra acreditada).
2- Toda la producción corresponde a acero nuevo verde o una combinación de la producción del nuevo y el reciclado, siempre y cuando las emisiones están por debajo de los umbrales establecidos.
3- Balance de masa y trazabilidad de materias primas, donde se demuestre que al menos el 90 % del contenido de hierro de los productos finales procede de chatarra de acero.
4- Toda la producción corresponde a hierro semiterminado mediante recalentamiento, siempre que la energía utilizada para el proceso tenga emisiones en su ciclo de vida inferiores a 100g CO2 e/kWh.
5- En el caso de que la inversión busque cumplir con los umbrales definidos dentro de un plan de inversión único y determinado a 5-10 años, la verificación externa debe respaldar que el plan de inversión es consistente y permite lograr el cumplimiento de los umbrales dentro del plazo establecido.</t>
  </si>
  <si>
    <t xml:space="preserve"> - Examinar las emisiones al agua de hidrocarburos y sólidos suspendidos.  
- Controlar los residuos y productos de las operaciones de coque y fundición, incluyendo alquitrán y belzona. </t>
  </si>
  <si>
    <t xml:space="preserve">1. El proyecto debe indicar las medidas tomadas para el tratamiento de agua, especificando las técnicas y tecnologías utlizadas para tal fin. 
2. Verifique que el proyecto describe medidas específicas para controlar residuos y productos de las operaciones de coque y función. Los residuos como el alquitrán y lodos de fundición que contienen metales pesados son clasificados como peligrosos, se gestionan a través de empresas autorizadas, que pueden contar con instalaciones para el acopio, manejo y tratamiento de líquidos y sólidos, incluyendo la disposición final segura. La gestión incluye el tratamiento para neutralizar o estabilizar los componentes peligrosos antes de su disposición final en rellenos sanitarios o instalaciones designadas para residuos peligrosos. </t>
  </si>
  <si>
    <t xml:space="preserve"> - Considerar las disposiciones de la Ley 8839 para la Gestión Integral de Residuos
- Controlar las emisiones al aire procedentes de operaciones de fabricación y fundición de coque, especialmente partículas (polvo), óxidos de nitrógeno, dióxido de azufre, monóxido de carbono, cloruros, fluoruros, compuestos orgánicos volátiles, HAP, dibenzo - dioxinas/furanos policlorados y metales
pesados.</t>
  </si>
  <si>
    <t>1. Solicitar y validar un plan de gestión de residuos, alienado con las disposiciones de la ley 8839. El plan debe incorporar medidas clave como: identificación y caracterización de los residuos, la implementación de medidas para prevenir y reducir su generación, la segregación y el manejo adecuado de los mismos, y el establecimiento de procedimientos para el almacenamiento, transporte y disposición final (con énfasis en reutilización y reciclaje). También debe definir responsabilidades, objetivos medibles, un programa de monitoreo y capacitación para el personal involucrado.
2. Verifique que el proyecto describe detalladamente las medidas que se tomarán para controlar las emisisones al aire (eg. inyección de sorbente seco,  reactores de reducción de gases, etc)</t>
  </si>
  <si>
    <t>M5. FABRICACIÓN DE CLORO</t>
  </si>
  <si>
    <t>El uso de electricidad para la fabricación de cloro debe ser igual o inferior a 2.45 MWh/t Cloro (incluye tanto la electrólisis como el tratamiento del cloro, umbral sujeto a actualización periódica) o la intensidad media de carbono de la electricidad utilizada para su fabricación es menor que 100 gCO2e/kWh. 
Nota: Algunas metodologías para el cálculo del consumo eléctrico durante la producción son: INTE-ISO 50001: El propósito de esta Norma Internacional es definir el conjunto mínimo de requisitos para identificar las oportunidades de mejora del desempeño energético. 
Algunas metodologías para el cálculo de las emisiones en la producción de cloro son: Guía para el cálculo de huella de carbono de producto en la industria química.</t>
  </si>
  <si>
    <t>_x001F_ Identificar y abordar los riesgos de degradación medioambiental relacionados con la preservación de la calidad del agua y la prevención del estrés hídrico.</t>
  </si>
  <si>
    <t xml:space="preserve"> - Considerar las disposiciones de la Ley 8839 para la Gestión Integral de Residuos. _x001F_ 
- Las emisiones del proceso productivo están dentro o son inferiores a los niveles de emisión asociados a las mejores técnicas disponibles. Es importante tener en cuenta los niveles máximos permitidos en el reglamento sobre inmisión de contaminantes atmosféricos.</t>
  </si>
  <si>
    <t>M6. FABRICACIÓN DE OTROS PRODUCTOS QUÍMICOS BÁSICOS INORGÁNICOS</t>
  </si>
  <si>
    <t>La actividad debe cumplir con alguno de los siguientes criterios: 
 a) Carbono negro: Las emisiones de GEI de los procesos de producción de carbono negro son inferiores a 1.141 tCO 2 e por tonelada de producto. 
 b) Cenizas de soda: Las emisiones de GEI de los procesos de producción de cenizas de soda son inferiores a 0.789 tCO 2 e por tonelada de producto. 
Nota: Los valores podrán ser verificados a partir de estándares como ISO 14067:2018 u otros.</t>
  </si>
  <si>
    <t xml:space="preserve"> - Identificar y abordar los riesgos de degradación medioambiental relacionados con la preservación de la calidad del agua y la prevención del estrés hídrico.</t>
  </si>
  <si>
    <t xml:space="preserve"> - Considerar las disposiciones de la Ley 8839 para la Gestión Integral de Residuos. _x001F_ 
- Las emisiones del proceso productivo están dentro o son inferiores a los niveles de emisión asociados a las mejores técnicas disponibles.</t>
  </si>
  <si>
    <t>M7. FABRICACIÓN DE OTROS PRODUCTOS QUÍMICOS BÁSICOS ORGÁNICOS</t>
  </si>
  <si>
    <t>La fabricación de los productos químicos cubiertos en esta actividad debe cumplir con alguno de los siguientes criterios: 
 a) Las emisiones de GEI de los procesos de producción de productos químicos básicos orgánicos son más bajas que: _x001F_ 
  - Para HVC: 0,693 tCO2 e/t de HVC. _x001F_ 
  - Para los aromáticos: 0,0072 tCO 2 e/t de un rendimiento ponderado complejo. _x001F_ 
  - Para cloruro de vinilo: 0,171 tCO 2 e/t de cloruro de vinilo. _x001F_ 
  - Para estireno: 0,419 tCO 2 e/t de estireno. _x001F_ 
  - Para óxido de etileno / etilenglicoles: 0,314 CO 2 e/t de óxido de etileno/ glicol. _x001F_ 
  - Para ácido adípico: 0 ,32 CO 2 e/t de ácido adípico. 
  Nota: los valores podrán ser verificados a partir de estándares como ISO 14067:2018, u otros. 
 b) Estar basada total o parcialmente en materias primas renovables. A efectos de la aplicación de estos criterios, las materias primas renovables se refieren a la biomasa, los biorresiduos industriales o los biorresiduos municipales:
  i) Si la materia prima es biomasa (excluyendo los biorresiduos industriales y municipales): _x001F_ 
   - Debe establecerse una trazabilidad completa del abastecimiento a través del correspondiente sistema de gestión de la cadena de custodia y demostrar su eficacia por medio de los debidos sistemas de certificación. _x001F_ 
   - Toda biomasa forestal utilizada en el proceso debe ajustarse al marco normativo forestal y a los criterios establecidos en el sector forestal. _x001F_ 
   - Cualquier biomasa forestal usada en el proceso se compromete a la certificación forestal, utilizando esquemas independientes de terceros que se auditan regularmente en las áreas forestales. Las prácticas de ordenación forestal y cadena de custodia en áreas de abastecimiento que aún no están certificadas deben estar alineadas (hoja de ruta para la certificación). Toda biomasa forestal utilizada en el proceso debe ajustarse al marco normativo forestal y a los criterios establecidos en el sector forestal de la Taxonomía. _x001F_ 
No se puede utilizar biomasa forestal procedente de plantaciones forestales de regadío. 
  ii) Si la materia prima es biorresiduos industriales (incluidos los de industrias alimentarias o biorresiduos municipales): _x001F_ 
   - Los biorresiduos deben cumplir con el marco reglamentario de residuos y con los planes nacionales, regionales y locales de gestión de residuos. _x001F_ 
   - Cuando se utilizan biorresiduos municipales como materia prima, el proyecto es complementario y no compite con la infraestructura municipal de gestión de biorresiduos existente. 
 c) Las emisiones de GEI del ciclo de vida del producto químico fabricados total o parcialmente con materia prima renovable son más bajas que las de GEI del ciclo de vida de este producto químico fabricado a partir de fósiles. 
  Nota: Las emisiones de GEI del ciclo de vida se calculan utilizando ISO 14067: 2018 o ISO 14064-1: 2018. Las emisiones cuantificadas del ciclo de vida de GEI son verificadas por un tercero independiente. 
 d) Tener una huella de carbono menor en comparación con la huella de carbono de los mismos productos químicos fabricados a partir de materias primas químicas. Esta huella de carbono se calculará según la norma ISO 14067:2018 y será validada por un tercero. A efectos de la aplicación de estos criterios, las materias primas renovables se refieren a la biomasa, los biorresiduos industriales o los biorresiduos municipales. 
 e) Las emisiones de GEI del ciclo de vida del producto químico fabricados total o parcialmente con materia prima renovable son más bajas que las de GEI del ciclo de vida de este producto químico fabricado a partir de fósiles. 
  Nota: Las emisiones de GEI del ciclo de vida se calculan utilizando ISO 14067: 2018 u otra metodología disponible y las emisiones cuantificadas del ciclo de vida de GEI son verificadas por un tercero independiente. 
 f) Tener una huella de carbono menor en comparación con la huella de carbono de los mismos productos químicos fabricados a partir de materias primas químicas. Esta huella de carbono se calculará según la norma ISO 14067:2018 y será verificada por un tercero. A efectos de la aplicación de estos criterios, las materias primas renovables se refieren a la biomasa, los biorresiduos industriales o los biorresiduos municipales.</t>
  </si>
  <si>
    <t xml:space="preserve"> - Considerar las disposiciones de la Ley 8839 para la Gestión Integral de Residuos. _x001F_ 
- Las emisiones del proceso productivo están dentro o son inferiores a los niveles de emisión asociados a las mejores técnicas disponibles. _x001F_ 
- Verificar la adición de componentes tóxicos a las formulaciones de los productos finales que pueden generar efectos crónicos (como el potencial cancerígeno). Referirse a las directrices de la Dirección de Gestión de Calidad Ambiental (DIGECA), específicamente la Secretaría Técnica de Coordinación para la Gestión de Sustancias Químicas _x001F_ 
- Evitar la introducción de productos no biodegradables al mercado. Verificar ensayos de biodegradabilidad final conforme a lo señalado en la norma INTE/ ISO 10707:2018.</t>
  </si>
  <si>
    <t>M8. FABRICACIÓN DE ÁCIDO NÍTRICO</t>
  </si>
  <si>
    <t>La fabricación de ácido nítrico cumple con los criterios de contribución sustancial si las emisiones de GEI en el proceso de fabricación son inferiores a 0,038150 tCO 2 e por tonelada de ácido nítrico. 
Nota: Los valores podrán ser verificados a partir de estándares como ISO 14067:2018 u otros.</t>
  </si>
  <si>
    <t>M9. FABRICACIÓN Y TRANSFORMACIÓN DE PLÁSTICOS</t>
  </si>
  <si>
    <t>La fabricación de plásticos debe cumplir con alguno de los siguientes criterios:
a) El plástico en forma primaria se fabrica mediante el reciclaje mecánico de residuos plásticos.
b) Cuando el reciclaje mecánico no es técnicamente viable o económicamente viable, el plástico en forma primaria es totalmente fabricado a través del reciclaje químico de residuos plásticos y las emisiones de GEI del ciclo de vida de este plástico fabricado, excluyendo cualquier cálculo basado en la producción de combustibles, son más bajos que las emisiones de GEI del ciclo de vida del plástico equivalente en forma primaria fabricada a partir de la materia prima de combustible fósil. Las emisiones de GEI del ciclo de vida se calculan utilizando metodologías como: ISO 14067:2018 u otros. Las emisiones cuantificadas del ciclo de vida de GEI son verificadas por un tercero independiente.
c) La fabricación derivada total o parcialmente de la materia prima renovable y sus emisiones de GEI de ciclo de vida son más bajas que las emisiones de GEI del ciclo de vida de los plásticos fabricados en forma primaria a partir de la materia prima de combustible fósil. Las emisiones de GEI del ciclo de vida se calculan utilizando metodologías como: ISO 14067: 2018 o ISO 14064-1: 2018. Las emisiones cuantificadas del ciclo de vida de GEI son verificadas por un tercero independiente.
d) La biomasa agrícola utilizada para la fabricación de plásticos en su forma principal debe cumplir con los umbrales de las actividades en los sectores de agricultura o forestería, o está derivado de residuos sólidos, o en su forma principal debe venir de fuentes sostenibles que cuentan con sellos de certificaciones, por ejemplo:  
- Consejo de Administración Forestal (FSC)  
- Sistema voluntario de biocombustibles de biomasa (2BSvs)  
- Bonsucro - Certificación Internacional de Sostenibilidad y Carbono (ISCC Plus
- Mesa Redonda de Biomateriales Sostenibles (RSB)  
- Mesa Redonda sobre Soja Responsable (RTRS)</t>
  </si>
  <si>
    <t xml:space="preserve">1. Solicitar y verificar el informe técnico o memoria de producción donde se detalle el proceso de reciclado mecánico (trituración, extrusión, peletización), con evidencia de que el 100 % de la materia prima proviene de residuos plásticos post-consumo o post-industriales.
2. Solicitar y verificar el estudio de Huella de Carbono de Ciclo de Vida (LCA) elaborado conforme a ISO 14067:2018 o ISO 14064-1:2018/
3.Solicitar y verificar el estudio de Huella de Carbono de Ciclo de Vida (LCA) conforme a ISO 14067:2018 o ISO 14064-1:2018/ junto con la certificación de origen sostenible de la materia prima renovable
4. Solicitar y verificar el certificado de sostenibilidad o trazabilidad de la biomasa, el cual puede ser validado mediante las certificaciones listadas en el documento de la taxonomía, o o similares equivalentes.
</t>
  </si>
  <si>
    <t xml:space="preserve"> - Considerar las disposiciones de la Ley 8839 para la Gestión Integral de Residuos.
- Las emisiones del proceso productivo están dentro o son inferiores a los niveles de emisión asociados a las mejores técnicas disponibles y cumplen con la normatividad vigente.
- Dentro de los procesos se excluye la adición de microplásticos y componentes tóxicos.</t>
  </si>
  <si>
    <t>1. Validar un plan de gestión de residuos, alienado con las disposiciones de la ley 8839. El plan debe incorporar medidas clave como: identificación y caracterización de los residuos, la implementación de medidas para prevenir y reducir su generación, la segregación y el manejo adecuado de los mismos, y el establecimiento de procedimientos para el almacenamiento, transporte y disposición final (con énfasis en reutilización y reciclaje). También debe definir responsabilidades, objetivos medibles, un programa de monitoreo y capacitación para el personal involucrado.
2. Verifique que el proyecto describe detalladamente las medidas que se tomarán para mantener las emisiones dentro de los niveles asociados a mejores prácticas internacionales y normativa vigente (eg.  la instalación de sistemas de aspiración industrial para capturar y filtrar gases contaminantes antes de que se liberen al ambiente, utilización de filtros y precipitadores electrostáticos, etc)
3. El proyecto debe describir detalladamente las medidas que utilizará para no adicionar microplásticos y componentes tóxicos. Se debe exigir información detallada sobre los ingredientes utilizados.
-Utilizar plásticos con códigos de reciclaje más seguros, como el 2 (HDPE), el 4 (LDPE) y el 5 (PP), y evitar aquellos conocidos por lixiviar químicos, como el 3 (PVC) y el 7 (otros plásticos).
-No usar aditivos potencialmente tóxicos, como ciertos ftalatos y bisfenoles.</t>
  </si>
  <si>
    <t>M10. FABRICACIÓN DE VIDRIO</t>
  </si>
  <si>
    <t>La fabricación de vidrio cumple con los criterios si las emisiones de GEI, cuantificadas en alcances 1 y 2, en el proceso de fabricación son inferiores a 0,17 kg CO 2 /kg vidrio. 
Nota: Los valores podrán ser verificados a partir de estándares como ISO 14067:2018 u otro.</t>
  </si>
  <si>
    <t xml:space="preserve"> - Considerar las disposiciones de la Ley 8839 para la Gestión Integral de Residuos. _x001F_ 
- Las emisiones del proceso productivo están dentro o son inferiores a los niveles de emisión asociados a las mejores técnicas disponibles y cumplen con la normatividad vigente.</t>
  </si>
  <si>
    <t>M11. SERVICIOS PROFESIONALES Y MEDIDAS INDIVIDUALES</t>
  </si>
  <si>
    <t>Se consideran que están alineadas directamente aquellos servicios profesionales que demuestren su capacidad para apoyar a las entidades en el cumplimiento de la Taxonomía, a través de la implementación de prácticas sostenibles y tecnologías en el sector de manufactura.</t>
  </si>
  <si>
    <t>TIC1. PROCESAMIENTO DE DATOS, ALMACENAMIENTO Y ACTIVIDADES CONEXAS</t>
  </si>
  <si>
    <t>El procesamiento de datos, almacenamiento y actividades conexas debe cumplir con los siguientes criterios: _x001F_ 
- Los equipos utilizados en los centros de datos deben contar con certificaciones de eficiencia energética en el nivel más alto de la certificación determinada (p. ej., la calificación más alta de Energy Star). _x001F_ 
- Los centros de datos deben tener una eficacia de uso de energía inferior a 1,5 (PUE, por sus siglas en inglés), o la energía utilizada para el funcionamiento de los centros de datos deben tener emisiones menores que 100g CO 2 e/kWh. _x001F_ 
- El potencial de calentamiento global (GWP) de refrigerantes utilizados en el sistema de enfriamiento del centro de datos no supera los 675.</t>
  </si>
  <si>
    <t xml:space="preserve"> - Contar con un plan de gestión de residuos que garantiza el mayor porcentaje posible de reciclaje al final de la vida útil de los aparatos eléctricos y electrónicos. _x001F_ 
- Optimizar desde la planeación, el diseño de los elementos para que, al final de su vida útil, los equipos se puedan someter a procesos de reutilización, recuperación o reciclaje.
- Considerar los lineamientos aplicables de la Estrategia Nacional de Economía Circular</t>
  </si>
  <si>
    <t xml:space="preserve"> - Los refrigerantes empleados en los sistemas de refrigeración/enfriamiento deben contar con un plan de gestión y cumplir con lo establecido en el Protocolo de Montreal o la normativa nacional vigente. _x001F_ 
- Considerar tecnologías y alternativas de sustitución a refrigerantes de alto potencial de calentamiento global, como propano, isobutano, entre otras, según el informe final de Opciones de descarbonización de procesos industriales. _x001F_ 
- Los equipos utilizados no contienen sustancias restringidas por la Directiva 2011/65/UE246 que establece las restricciones a la utilización de determinadas sustancias peligrosas en aparatos eléctricos y electrónicos o la normativa nacional vigente. _x001F_ 
- Para el uso de equipos se debe contar con inventarios de GEI para propender a la disminución de sus emisiones. _x001F_ 
- Formular desde la planeación que los elementos al final de su vida útil puedan ser sometidos a un tratamiento adecuado, que incluye la eliminación de todos los fluidos y un tratamiento selectivo de residuos de aparatos eléctricos y electrónicos. _x001F_ 
- Considerar las disposiciones de la Ley 8839 para la Gestión Integral de Residuos.</t>
  </si>
  <si>
    <t>TIC2. SOLUCIONES BASADAS EN DATOS PARA LA MITIGACIÓN O ADAPTACIÓN AL CAMBIO CLIMÁTICO</t>
  </si>
  <si>
    <t>Las soluciones basadas en datos para la mitigación o adaptación al cambio climático deben cumplir con los siguientes criterios: 
1) Las soluciones de las TIC se usan predominantemente para la provisión de datos y análisis que permiten las reducciones de emisiones de GEI. 
2) Cuando una solución/tecnología alternativa ya está disponible en el mercado, la solución TIC demuestra ahorros sustanciales de emisión de GEI de ciclo de vida en comparación con la solución/tecnologías alternativas de mejor desempeño. Las emisiones de GEI y las emisiones netas del ciclo de vida se calculan utilizando metodologías como: ISO 14067: 2018 o ISO 14064-2: 2019. 
3) Las reducciones de emisiones de GEI en el ciclo de vida se verifican por un tercero independiente que evalúa de manera transparente los criterios estándar, incluidos los de revisión crítica. 
4) Las actividades que usan datos exclusivamente para ayudar a la mitigación o adaptación al cambio climático. 
5) Otras aplicaciones, equipos y sistemas integrados que generan contribuciones sustanciales en la disminución de emisiones y en el aumento de resiliencia y adaptación. 
6) Software desarrollado usando energía bajo en carbono (emisiones de GEI en su ciclo de vida menor que 100g CO 2 e/kWh - ver sector energía). 
A continuación, se presentan ejemplos para actividades que cumplen con los criterios de contribución sustancial listados previamente: 
Adaptación: Sistemas de monitoreo de olas de calor, conectados a un sistema de alerta temprana para prevenir pérdidas de cosechas agrícolas; sistemas de agricultura de precisión en zonas con escasez de agua. 
Mitigación: Modelos avanzados de pronóstico del tiempo adaptados para integrar más energías renovables en la generación de electricidad; tecnologías digitales (como los algoritmos de aprendizaje automático), cuando se aplican a los datos climáticos y de producción de la central eléctrica, pueden aumentar la precisión de los pronósticos de energías renovables de forma significativa.</t>
  </si>
  <si>
    <t xml:space="preserve"> - Contar con un plan de gestión de residuos que garantiza el máximo reciclaje al final de la vida útil de los aparatos eléctricos y electrónicos. _x001F_ 
- Optimizar desde la planeación, el diseño de los elementos para que, al final de su vida útil, los equipos se puedan someter a procesos de reutilización, recuperación o reciclaje. _x001F_ 
- Considerar los lineamientos aplicables de la Estrategia Nacional de Economía Circular</t>
  </si>
  <si>
    <t xml:space="preserve"> - Los refrigerantes empleados en los sistemas de refrigeración/enfriamiento deben contar con un plan de gestión y cumplir con lo establecido en el Protocolo de Montreal o la normativa nacional vigente. _x001F_ 
- Considerar tecnologías y alternativas de sustitución a refrigerantes de alto potencial de calentamiento global, como propano, isobutano, entre otras, según el Informe Final de Opciones de descarbonización de procesos industriales. _x001F_ 
- Los equipos utilizados no contienen sustancias restringidas por la Directiva 2011/65/UE251 que establece las restricciones a la utilización de determinadas sustancias peligrosas en aparatos eléctricos y electrónicos o la normativa nacional vigente. _x001F_ 
- Formular desde la planeación que los elementos al final de su vida útil puedan ser sometidos a un tratamiento adecuado, que incluye la eliminación de todos los fluidos y un tratamiento selectivo de residuos de aparatos eléctricos y electrónicos. _x001F_ 
- Para la disposición de equipos electrónicos se deben atender los criterios del reglamento integral para la gestión de residuos electrónicos. _x001F_ 
- Considerar las disposiciones de la Ley 8839 para la Gestión Integral de Residuos</t>
  </si>
  <si>
    <t>TIC3. SERVICIOS PROFESIONALES Y MEDIDAS INDIVIDUALES</t>
  </si>
  <si>
    <t>Se consideran que están alineadas directamente aquellos servicios profesionales que demuestren su capacidad para apoyar a las entidades en el cumplimiento de la Taxonomía, a través de la implementación de prácticas sostenibles y tecnologías en el sector Tecnologías de la Información y la Comunicación (TIC).</t>
  </si>
  <si>
    <t>C4. ADQUISICIÓN Y PROPIEDAD DE EDIFICIOS</t>
  </si>
  <si>
    <t>La adquisición o propiedad de edificios debe cumplir con los criterios en alguna de las siguientes opciones:
Opcion-1: _x001F_
- Para edificios con una antigüedad de construcción no mayor a 5 años, el edificio cumple con los criterios especificados en la actividad de construcción de edificios nuevos (C1).
- Para edificios con una antigüedad de construcción entre 5 y 10 años, el consumo de energía del edificio (kWh/m2 año) debe lograr un ahorro de energía del 15% frente a los edificios que cumplen con los requisitos mínimos de la norma ANSI/ASHRAE/IESNA 90.1 en su versión más reciente.
- Para edificios con una antigüedad de construcción de más de 10 años, el consumo de energía del edificio (kWh/m2 año) debe lograr un ahorro de energía del 10% en comparación con los edificios que cumplen con los requisitos mínimos de la norma ANSI/ASHRAE/IESNA 90.1 en su versión más reciente.
Opcion-2: Para los edificios construidos hace más de 5 años, demostrar que las emisiones operacionales de los edificios son inferiores a 23 kgCO2e/m2 año hasta 2028. Este umbral debe ser revisado periódicamente para cumplir con trayectorias de descarbonización para el sector de construcción (ej. modelo CRREM).
Opcion-3:
La edificación ha obtenido alguna de las siguientes certificaciones: _x001F_
- Certificado LEED Gold o LEED Platino con 20% de mejora frente a ASHRAE 90.1.
- Certificado EDGE (Edge Certified, EDGE Advance, Zero Carbon). _x001F_
- Certificado Net Zero International. _x001F_
- Certificado Living Building Challenge (Carbon Zero, Net Zero Energy, Core Green
Building, LBC Petal, LBC Full Living)</t>
  </si>
  <si>
    <t>.Para los 3 casos:
- Solicitar la licencia de construcción que permita demostrar el año de construcción.
- Solicitar un cálculo o concepto técnico que permita demostrar que el diseño cumple con el ahorro en consumo de energía requerido para la edificación frente a ASHRAE 90.1 o 90.2.
- Como alternativa, solicitar el cálculo de emisiones operacionales para verificar la reducción correspondiente.
- Como alternativa, solicitar la certificación vigente obtenida con el detalle técnico o scorecard donde se evidencie el porcentaje de ahorro en consumo de energía y el marco de referencia para evaluar el proyecto frente a determinada línea base</t>
  </si>
  <si>
    <t>EGE1. Generación de electricidad a partir de energía solar fotovoltaica</t>
  </si>
  <si>
    <t>Directamente elegible</t>
  </si>
  <si>
    <t>Solicitar un documento técnico, diseño de proyecto o comprobante de compra que confirme que se trata de una planta de generación de energía solar fotovoltaica, destinada a la producción de electricidad a partir de radiación solar, mediante el uso de paneles o módulos fotovoltaicos y sus componentes asociados</t>
  </si>
  <si>
    <t xml:space="preserve"> - Contar con un plan de rescate y reubicación de fauna y flora silvestre, siempre y cuando se encuentre evidencia significativa de la presencia de fauna con respecto a cantidad y variedad de especies.
- Definir un plan de mitigación y gestión en conformidad con la jerarquía de mitigación para abordar los impactos sobre la biodiversidad y los servicios ecosistémicos.</t>
  </si>
  <si>
    <t>Nota: Para sistemas mayores a 500 kVA se requiere viabilidad ambiental por parte de SETENA.
Solicitar un plan de rescate y reubicación de fauna y flora silvestres, el cual contenga la identificación del proyecto y sus objetivos, y un protocolo claro para el rescate, reubicación y monitoreo, alineado con la normativa nacional del SINAC y la Ley de Conservación de la Vida Silvestre. 
Solicitar un plan de mitigación y gestión para el proyecto, el cual incluya un análisis de línea base, medidas de evitación, minimización y remediación siguiendo una jerarquía de conservación, y compensación.</t>
  </si>
  <si>
    <t xml:space="preserve"> - Evaluar la disponibilidad de equipos y componentes de alta durabilidad y reciclabilidad, que sean fáciles de desmontar y reacondicionar.
- Considerar los lineamientos aplicables de la Estrategia Nacional de Economía Circular.
- Se deberá establecer un sitio de disposición momentánea dentro de la obra, para acumular los residuos sin impedir el paso. </t>
  </si>
  <si>
    <t>Nota: Para sistemas mayores a 500 kVA se requiere viabilidad ambiental por parte de SETENA.
El perfil del proyecto debe contener información detallada sobre los equipos que se adquirián. Deberá demostrarse que se han comparado las opciones que ofrece el mercado, según sus índices de durabilidad y reciclabilidad, optando por aquellas con mejor desempeño en estos sentidos. 
El perfil del proyecto debe describir cómo aporta el proyecto a los indicadores de la Estrategia Nacional de Economía Circular, especialmente: i) insumo directo de materiales (IDM), ii) productividad de los recursos (PR), iii) intensidad hídrica, iv) huella de carbono, vi) maximización de la circularidad de los materiales, y vii) aumento de la eficiencia de utilización de los recursos dentro de la economía y su regeneración. Los planos operativos del proyecto deben evidenciar la disposición de un sitio dentro de la obra para acumular momentáneamente los residuos sin impedir el paso.</t>
  </si>
  <si>
    <t xml:space="preserve"> - Asegurar la adecuada gestión de residuos provenientes del reemplazo y operación de paneles, priorizando el reciclaje de aquellos con potencial de aprovechamiento y el correcto manejo de aquellos con clasificación de residuo peligroso.
- Considerar las disposiciones de la Ley 8839 para la Gestión Integral de Residuos.
-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t>
  </si>
  <si>
    <t>Nota: Para sistemas mayores a 500 kVA se requiere viabilidad ambiental por parte de SETENA.
Solicitar un plan detallado que describa cómo se realizará la gestión de residuos provenientes del reemplazo y operación de los sistemas fotovoltaicos, en línea con las disposiciones de la Ley de Gestión Integral de Residuos, priorizando el reciclaje de aquellos con potencial de aprovechamiento y el correcto manejo de aquellos con clasificación de residuo peligroso, según lo dispone el Reglamento para la Declaratoria de Residuos de Manejo Especial .
Solicitar la declaración de la  lista de las sustancias que componen los equipos utilizados durante la instalación, mantenimiento y operación de los sistemas fotovoltaicos, evidenciando la NO utilización de aquellas sustancias peligrosas incluidas en el Convenio de Estocolmo, en especial, las sustancias perfluoroalquiladas y polifluoroalquiladas (PFAS).</t>
  </si>
  <si>
    <t>EGE5. GENERACIÓN DE ELECTRICIDAD A PARTIR DE ENERGÍA HIDROELÉCTRICA</t>
  </si>
  <si>
    <t>Sistemas a filo de agua:
- Generación de electricidad de un sistema a filo de agua, sin depósito o embalse
artificial.
- Adicionalmente, se debe asegurar que las instalaciones de energía hidroeléctrica
a filo de agua se alinean con los parámetros establecidos por las autoridades
ambientales relevantes.
Sistemas con reservorios: 
- La densidad de potencia de la instalación de generación de electricidad es
superior a 5 W/m2
- Estas se encuentran exentas de realizar la evaluación del
ciclo de vida de huella de carbono del producto (PCF por sus siglas en inglés) o
protocolo de gases efecto invernadero (GEI).
- Aquellas instalaciones de energía hidroeléctrica con una densidad de potencia
inferior a 5 W/m2 deben demostrar, utilizando la norma ISO 14067 o un producto
del protocolo de GEI, como el PCF, que operan con emisiones de ciclo de vida
inferiores a 100 g CO2e/kWh. Como parte de la ISO 14067, la G-res tool y el IEA
Hydro Framework son metodologías recomendadas.
 Las instalaciones de almacenamiento por bombeo si cumplen con los
requisitos anteriores. Es importante asegurar que se cargarán las instalaciones
con energía que tiene emisiones menos de 100gCO2/kWh.</t>
  </si>
  <si>
    <t>Para clasificar el tipo de sistema, solicitar el diseño técnico donde se permita evidenciar su clasificación.
Adicionalmente:
Para sistemas a filo de agua:
- Solicitar la documentación que valide el cumplimiento de las normativas y regulaciones ambientales emitidas por las entidades correspondientes. En su defecto, solicitar una declaración de cumplimiento relacionando las normativas aplicables.
Para sistemas con reservorios o embalses:
- Solicitar el diseño técnico donde se evidencie la densidad de potencia de la instalación. Verificar frente al umbral establecido por la Taxonomía.
- Solicitar el cálculo de emisiones de gases de efecto invernadero durante el ciclo de vida. Verificar la validez de la metodología del cálculo (ejemplos listados en el criterio o similares equivalentes).
Para sistemas con almacenamiento por bombeo hidroeléctrico:
- En caso de que aplique, solicitar el cálculo de emisiones de gases de efecto invernadero correspondientes a la energía empleada para la carga de las instalaciones. Verificar el cumplimiento del umbral establecido en la Taxonomía.</t>
  </si>
  <si>
    <t xml:space="preserve"> - Antes de la construcción, llevar a cabo una evaluación de impacto del proyecto para valorar todas sus posibles repercusiones en el estado de las masas de agua dentro de la misma cuenca hidrográfica, en los hábitats protegidos y las especies que dependen directamente del agua, considerando en particular los corredores de migración, los ríos de flujo libre o los ecosistemas cercanos a las condiciones inalteradas.
- Evitar los posibles impactos negativos en la biodiversidad asociados con la fragmentación de ecosistemas y cambios en el hábitat; los regímenes hidrológicos e hidrogeológicos, las características del agua y la interferencia con las vías de migración de especies como resultado del establecimiento de la instalación y operación de las plantas hidroeléctricas.</t>
  </si>
  <si>
    <t xml:space="preserve">El perfil del proyecto debe describir las medidas tomadas para evitar los posibles impactos negativos en la biodiversidad. Algunas medidas que deben considerarse son: la creación de nuevas áreas protegidas y la conservación de las existentes para minimizar la fragmentación de ecosistemas, la reforestación en zonas degradadas para restaurar ecosistemas y crear corredores biológicos, el mantenimiento de un caudal mínimo de agua aguas abajo de los embalses para preservar los ecosistemas acuáticos y terrestres que dependen de él, entre otras.
</t>
  </si>
  <si>
    <t xml:space="preserve"> - Evaluar la disponibilidad de equipos y componentes de alta durabilidad y reciclabilidad, que sean fáciles de desmontar y reacondicionar.
- Considerar los lineamientos aplicables de la Estrategia Nacional de Economía Circular</t>
  </si>
  <si>
    <t xml:space="preserve">El perfil del proyecto debe contener información detallada sobre los equipos que se adquirián. Deberá demostrarse que se han comparado las opciones que ofrece el mercado, según sus índices de durabilidad y reciclabilidad, optando por aquellas con mejor desempeño en estos sentidos. El perfil también deberá describir cómo aporta el proyecto a los indicadores de la Estrategia Nacional de Economía Circular, especialmente: i) insumo directo de materiales (IDM), ii) productividad de los recursos (PR), iii) intensidad hídrica, iv) huella de carbono, vi) maximización de la circularidad de los materiales, y vii) aumento de la eficiencia de utilización de los recursos dentro de la economía y su regeneración.
</t>
  </si>
  <si>
    <t xml:space="preserve"> -Todos los proyectos deben cumplir con la siguiente reglamentación: Manual de regulaciones jurídicas para la gestión del recurso hídrico en Costa Rica, y de Plan Nacional de Gestión Integrada de los Recursos Hídricos de Costa Rica.
- Establecer un plan de gestión de cuencas hídricas acorde con el marco normativo.
- Alcanzar un buen estado o potencial ecológico, especialmente en relación con la continuidad y el flujo ecológicos. 
- Garantizar un caudal ecológico mínimo (incluida la mitigación de las variaciones rápidas y a corto plazo del caudal o de las operaciones de hidrología) y el caudal de sedimentos.
- Garantizar la migración de los peces aguas abajo y aguas arriba (como turbinas respetuosas con los peces, estructuras de guiado de peces, pasos de peces totalmente funcionales y medidas para detener o minimizar el funcionamiento y los vertidos durante la migración o el desove).</t>
  </si>
  <si>
    <t>Solicitar: 
1. Permiso de concesión de uso de agua otorgado por el MINAE
2.  Permiso de viabilidad ambiental otorgado por SETENA
3. Permisos energéticos: Permiso de elegibilidad (las empresas privadas deben obtener este permiso del Instituto Costarricense de Electricidad (ICE), que realiza una revisión legal, financiera y técnica del proyecto), Autorización de generación eléctrica (las plantas de generación mayores a 5 MW requieren una autorización del MINAE) y Concesión de servicio público (la Autoridad Reguladora de los Servicios Públicos (ARESEP) debe otorgar una concesión para la operación del servicio público).
Solicitar el plan de gestión de cuenca, el cual debe incluir como mínimo: Diagnóstico territorial y caracterización de la cuenca, un análisis exhaustivo del estado actual de la cuenca, identificando las características geográficas, hidrológicas y socioeconómicas, la caracterización de la calidad y cantidad de aguas superficiales y subterráneas, análisis de los impactos directos e indirectos de la instalación y operación de la hidroeléctrica sobre el ecosistema y las comunidades, entre otras.
El perfil del proyecto debe describir las medidas tomadas para alcanzar un buen estado o potencial ecológico, especialmente en relación con la continuidad y el flujo ecológicos. Algunas medidas que deben considerarse son: la creación de nuevas áreas protegidas y la conservación de las existentes para minimizar la fragmentación de ecosistemas, la reforestación en zonas degradadas para restaurar ecosistemas y crear corredores biológicos, entre otras.</t>
  </si>
  <si>
    <t xml:space="preserve"> - Evitar los vertimientos a cuerpos de agua y generación de residuos durante la construcción de las plantas.
- Aplicar las técnicas de ingeniería apropiadas y prácticas para la reducción del ruido y vibraciones, determinadas por las autoridades competentes.
- Establecer un plan de gestión de la cuenca fluvial
-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
- Considerar las disposiciones de la Ley 8839 para la Gestión Integral de Residuos</t>
  </si>
  <si>
    <t>El perfil del proyecto debe describir las medidas tomadas para evitar vertimientos y la generación de residuos durante la construcción y operación de plantas. Algunas medidas que deben considerar son: la instalación de trampas de sólidos, grasas y aceites antes de que el agua se descargue, la utilización de programas de gestión de fluidos y sistemas de filtración para mantener limpios los aceites de los sistemas hidráulicos, la implementación de sistemas de monitoreo de niveles de agua en los cárcamos para prevenir inundaciones y fugas, el diseño de planes de respuesta ante emergencias, mantenimiento preventivo riguroso para evitar fallas en los equipos que puedan causar vertimientos, la implementación de proyectos de reforestación en las riberas y otras actividades que eviten la erosión del suelo, lo que reduce la cantidad de sedimentos que llegan al agua, la realización de monitoreos constantes de la calidad del agua para asegurar que no haya vertimientos contaminantes y tomar medidas correctivas si es necesario, y el análisis de vulnerabilidad de las obras civiles y la gestión de riesgos hidrológicos para prever posibles problemas que pudieran causar vertimientos. 
El perfil del proyecto debe describir las medidas tomadas para reducir el ruido y la vibración durante la construcción y operación de las plantas hidroeléctricas. Algunas medidas que pueden considerarse: evalaución de la ubicación para seleccionar sitios alejados de zonas residenciales y hábitats sensibles, limitación del horario de trabajo en las obras para evitar actividades ruidosas durante la noche (en línea con la legislación costarricense sobre contaminación sonora), inspección y mantenimiento de los equipos de construcción para asegurar que funcionen de manera eficiente y con el menor ruido posible, utilización de procedimientos para la carga y descarga de materiales que reduzcan los ruidos de impacto, instalación de barreras y cerramientos acústicos portátiles alrededor de los equipos más ruidosos para bloquear el camino del sonido, monitoreo de las vibraciones en zonas críticas para proteger la estabilidad del suelo y las estructuras cercanas, instalación de los equipos más ruidosos (como turbinas, generadores y transformadores) en compartimentos o edificaciones independientes y diseñadas con aislamiento acústico, colocación de amortiguadores y bloques de inercia (como losas de hormigón) debajo de la maquinaria que produce vibraciones para evitar que se transmitan a la estructura, construcción de barreras sólidas entre las fuentes de sonido (por ejemplo, el área de la turbina) y las zonas habitadas para reflejar la energía acústica, utilización de materiales absorbentes y silenciadores en conductos, extractores y otras áreas donde se genera ruido para "atrapar" y disipar la energía acústica, instalación de sensores para monitorear el ruido y las vibraciones en tiempo real y así detectar posibles fallos o desviaciones que requieran mantenimiento, diseño de programas de mantenimiento rigurosos para la maquinaria, lubricación y reparación oportuna de las piezas móviles reducen el ruido y las vibraciones generadas por la fricción, análisis periódicos de la calidad del agua liberada para asegurar que no haya alteraciones que afecten la vida acuática y mitigar impactos en la biodiversidad. 
Solicitar plan de gestión de residuos durante la construcción y operación de la planta en línea con la Ley para la Gestión Integral de Residuos
Solicitar la declaración de la lista de las sustancias que componen los equipos utilizados durante la instalación, mantenimiento y operación de las centrales, evidenciando la NO utilización de aquellas sustancias peligrosas incluidas en el Convenio de Estocolmo.</t>
  </si>
  <si>
    <t>EGE7. GENERACIÓN DE ELECTRICIDAD A PARTIR DE BIOENERGÍA (BIOMASA, BIOGÁS Y BIOCOMBUSTIBLES)</t>
  </si>
  <si>
    <t>Todas las instalaciones deben demostrar que operan con emisiones de ciclo de vida
inferiores al umbral vigente (100 g CO2e/kWh), por medio del cumplimiento de la ISO
14067 o de un producto del protocolo de GEI, como el PCF y la producción de materia
prima no debe competir con la producción de alimentos ni contribuir a la deforestación
u otros impactos negativos en los ecosistemas.
Adicionalmente, la biomasa utilizada debe cumplir con uno de los siguientes umbrales:
1) La bioenergía es producida a partir de residuos (por ejemplo, agrícolas,
municipales),
o
2) La materia prima utilizada para la producción de bioenergía cumple con los
criterios de las actividades correspondientes en los sectores de Agricultura o
Forestal,
o
3) La materia prima utilizada para la producción de bioenergía debe cumplir con
certificaciones de sostenibilidad cómo  Consejo de Administración Forestal (FSC)  Sistema voluntario de biocombustibles de biomasa (2BSvs)  Bonsucro - Certificación Internacional de Sostenibilidad y Carbono
(ISCC Plus)
 Mesa Redonda de Biomateriales Sostenibles (RSB)  Mesa Redonda sobre Soja Responsable (RTRS)</t>
  </si>
  <si>
    <t xml:space="preserve">Solicitar y verificar el cálculo de emisiones de gases de efecto invernadero durante el ciclo de vida. Verificar que cumplen con el umbral establecido. El cálculo debe emplear metodologías como las ejemplificadas en el criterio o similares equivalentes.
Adicionalmente:
- Solicitar documentación técnica que permita evidenciar el origen del insumo para la generación de bioenergía.
- Verificar los criterios para biomasa establecidos en el sector agricultura de la Taxonomía. Validarlos con la documentación técnica suministrada.
- Como alternativa, se puede presentar una certificación de sostenibilidad vigente para la producción de energía. Considerar las certificaciones ejemplificadas en el listado del critario, pueden presentarse similares equivalentes para validar el cumplimiento de la producción de bioenergía.
- Si las instalaciones se basan en digestión anaeróbica, solicitar documentación técnica que permita demostrar que la producción de digestato cumple con los criterios del sector residuos para la digestión anaeróbica de lodos y la digestión aneróbica de residuos orgánicos.
</t>
  </si>
  <si>
    <t>Si la materia prima es biomasa (excluyendo los biorresiduos industriales y municipales):  Debe establecerse una trazabilidad completa del abastecimiento, a través del correspondiente sistema de gestión de la cadena de custodia, y demostrarse el cumplimiento de los requisitos de cumplimiento generales, por medio de los debidos sistemas de verificación.
- Garantizar que se ha llevado a cabo una evaluación de impacto ambiental (EIA) de conformidad con las normas nacionales e internacionales (por ejemplo, la Norma de Desempeño 1 de la IFC: Evaluación y gestión de riesgos ambientales y sociales; las directrices voluntarias del Convenio sobre la Diversidad Biológica
(CDB) sobre la evaluación de impacto que tenga en cuenta la biodiversidad), incluidos los servicios auxiliares, por ejemplo, la infraestructura y las operaciones de transporte.
- Garantizar la aplicación de todas las medidas de mitigación necesarias para proteger la biodiversidad y los ecosistemas.
- Toda biomasa forestal utilizada en el proceso debe ajustarse al marco normativo forestal y a los criterios establecidos en el sector forestal</t>
  </si>
  <si>
    <t>1. Solicitar, de forma adjunta al perfil del proyecto, una descripción detallada sobre la trazabilidad completa del abastecimiento de la materia prima. 
2. Solicitar una evaluación de impacto ambiental de conformidad con las normas nacionales e internacionales (por ejemplo, la Norma de Desempeño 1 de la IFC: Evaluación y gestión de riesgos ambientales y sociales; las directrices voluntarias del Convenio sobre la Diversidad Biológica (CDB) sobre la evaluación de impacto que tenga en cuenta la biodiversidad), incluidos los servicios auxiliares, por ejemplo, la infraestructura y las operaciones de transporte. La evalaución deberá constatar que se han aplicado todas las medidas de mitigación necesarias para proteger la biodiversidad y los ecosistemas.</t>
  </si>
  <si>
    <t xml:space="preserve">Si la materia prima es biorresiduos industriales (incluidos los de industrias alimentarias) o biorresiduos municipales:  Los biorresiduos sólidos utilizados en el proceso de fabricación deben salir de
flujos de residuos separados por fuentes y recogidos por separado de residuos peligrosos.
- Los biorresiduos deben cumplir con el marco reglamentario de residuos y con los planes nacionales, regionales y locales de gestión de residuos.
- Cuando se utilizan biorresiduos municipales como materia prima, el proyecto es complementario y no compite con la infraestructura municipal de gestión de biorresiduos existente.
- Si la materia prima es biogás, debe cumplirse con los criterios de contribución sustancial y los requisitos de cumplimiento establecidos para el “Sector de gestión de residuos y captura de emisiones”
- Cuando se utilizan biorresiduos municipales como materia prima, el proyecto es complementario y no compite con la infraestructura municipal de gestión de
biorresiduos existente.
- Considerar los lineamientos aplicables de la Estrategia Nacional de Economía Circular
</t>
  </si>
  <si>
    <t xml:space="preserve">El perfil del proyecto debe describir detalladamente la procedencia, calidad y seguridad de los bioresiduos utilizados. El proyecto deberá especificar si utilizará recursos (residuos) que ya son gestionados por el sistema municipal, o si se enfoca en un flujo de residuos diferente. En ese sentido, se deberá verificar que no se desviarán los materiales que la infraestructura actual necesita para su operación eficiente (reciclaje, compostaje, etc.)
El perfil también deberá describir cómo aporta el proyecto a los indicadores de la Estrategia Nacional de Economía Circular, especialmente: i) insumo directo de materiales (IDM), ii) productividad de los recursos (PR), iii) intensidad hídrica, iv) huella de carbono, vi) maximización de la circularidad de los materiales, y vii) aumento de la eficiencia de utilización de los recursos dentro de la economía y su regeneración.
</t>
  </si>
  <si>
    <t xml:space="preserve"> - Considerar formas alternativas de riego como captura de lluvia y reciclaje de agua.
- Contar con sistemas eficientes de riego como el sistema por goteo.  
- Utilizar cultivos tolerantes al estrés hídrico o con bajo requerimiento hídrico, dependiendo la especie y el uso definido.
- Cuantificar la huella hídrica de la biomasa agrícola cultivada.</t>
  </si>
  <si>
    <t xml:space="preserve"> 1. Verificar que el diseño de la instalación haya incluido, siempre que sea factible, formas alternativas de riego como captura de lluvia, reciclaje de agua y/o goteo. En caso de no incluirse, se deberá agregar una justificación detallada que describa por qué para el caso particular no ha sido posible incluir esto en el diseño. 
2. Verificar que el diseño de la instalación haya incluido siempre que sea factible el uso de cultivos tolarantes al estrés hídrico o que tengan un bajo requerimiento hídrico. En caso de no incluirse, se deberá agregar una justificación detallada que describa por qué para el caso particular no ha sido posible incluir esto en el diseño. 
3. Verificar que el plan del proyecto incluya el cálculo de la huella hídrica de la biomasa agrícola cultivada.</t>
  </si>
  <si>
    <t xml:space="preserve"> - No utilizar bifenilos policlorados (PCB).  
- Los espacios y ambientes para almacenamiento y uso de combustibles deben cumplir con las disposiciones del decreto No. 28624-MINAE.
- Ningún hidrocarburo o sus derivados que se importen o comercialicen en el territorio nacional podrán contener o mezclarse con componentes oxigenantes o elevadores de octanaje que sean contaminantes de conformidad con los lineamientos del Reglamento de Biocombustibles líquidos y sus mezclas.
- Los biorresiduos deben cumplir con el marco reglamentario de residuos y con los planes nacionales, regionales y locales de gestión de residuos; en particular, con el principio de proximidad.  
- Considerar las disposiciones de la Ley 8839 para la Gestión Integral de Residuos
- Garantizar que los equipos a utilizar no contienen sustancias peligrosas identificadas en el Convenio de Estocolmo, ratificado por el artículo 1° del Decreto Ejecutivo No. 33438 del 6 de noviembre de 2006, y en caso de sustituir equipos que contengan estas sustancias, disponerlos según lo establece la legislación costarricense</t>
  </si>
  <si>
    <t>1. Solicitar un análisis de laboratorio acreditado (ECA) que ceritfique la no presencia de PCBs.
2. Solicitar permisos para almacenamiento de combustible del Cuerpo de Bomberos y planos aprobados por MINAE.
3. Solicitar un certificado de calidad del combustible producido emitido por RECOPE o laboratorios acreditados.
4. Solicitar evidencia de contratos con gestores autorizados para la gestión de los residuos, así como de las bitácoras de disposición conforme lo dispone la Ley General de Residuos.
5. Solicitar la declaración de la lista de las sustancias que componen los equipos utilizados durante la construcción, mantenimiento y operación de las plantas, evidenciando la NO utilización de aquellas sustancias peligrosas incluidas en el Convenio de Estocolmo.</t>
  </si>
  <si>
    <t>A5. SERVICIOS PROFESIONALES Y MEDIDAS INDIVIDUALES</t>
  </si>
  <si>
    <t>Se consideran que están alineadas directamente aquellos servicios profesionales que demuestren su capacidad para apoyar a las entidades en el cumplimiento de la Taxonomía, a través de la implementación de prácticas sostenibles y tecnologías en el sector de suministro y tratamiento de agua.</t>
  </si>
  <si>
    <t>A4. INVERSIONES PARA EL USO EFICIENTE DEL AGUA</t>
  </si>
  <si>
    <t>A6. INVERSIONES EN PROYECTOS PARA EL MEJORAMIENTO Y PROTECCIÓN DE ECOSISTEMAS EN ZONAS DE CAPTACIÓN DE AGUA</t>
  </si>
  <si>
    <t>La actividad debe cumplir con los siguientes criterios:
Plan de gestión forestal o instrumento equivalente:
1) La actividad se desarrolla en una zona sujeta a un plan de gestión forestal o a un instrumento equivalente, según las definiciones del Plan Nacional de Desarrollo Forestal 2011 – 2020, o aquel que se encuentre vigente y le reemplace. El plan de gestión forestal o el instrumento equivalente abarca un período de 10 años o más y se actualiza continuamente.
2) Se facilita información sobre los siguientes puntos que no estén ya documentados en el plan de gestión forestal o sistema equivalente: 
 - Objetivos de gestión, incluidas las principales limitaciones.
 - Estrategias generales y actividades previstas para alcanzar los objetivos de gestión, incluidas las operaciones previstas a lo largo de todo el ciclo forestal.
 - Definición del contexto del hábitat forestal, principales especies arbóreas  forestales y las previstas, así como su extensión y distribución, de acuerdo con el contexto del ecosistema forestal local.
 - Definición y caracterización del territorio tributario o de la zona de recarga.
 - Definición de la zona según su inscripción en el registro de la propiedad.
   - Compartimentos, carreteras, derechos de paso y otros accesos públicos, características físicas, incluidos los cursos de agua, zonas sometidas a restricciones legales y de otro tipo.
  - Medidas aplicadas para mantener el buen estado de los ecosistemas forestales.
  - Consideración de aspectos sociales (incluida la preservación del paisaje, la consulta de los interesados según los términos establecidos en la legislación nacional).
  - Evaluación de los riesgos relacionados con los bosques, incluidos los incendios forestales y los brotes de plagas y enfermedades, con el objetivo de prevenir, reducir y controlar los riesgos.
    - Medidas desplegadas para garantizar la protección y la adaptación frente a los riesgos residuales.
  - Todos los requisitos de cumplimiento establecidos en el sector forestal.
3) El plan de gestión forestal o el instrumento equivalente:  
- Muestra un objetivo primario de gestión designado que consiste en la protección del suelo y el agua, la conservación de la biodiversidad o los servicios sociales con base en las definiciones de la FAO.
- Promueve prácticas respetuosas con la biodiversidad que mejoran los procesos naturales de los bosques.
- Incluye un análisis de:
   i) Impactos y presiones sobre la conservación del hábitat y la diversidad de los hábitats asociados.
  ii) Condiciones de tala que minimicen el impacto en el suelo.
  iii) Otras actividades que repercuten en los objetivos de conservación, como la caza y la pesca, las actividades agrícolas, pastorales y forestales, las actividades industriales, mineras y comerciales.
4) La actividad no implica la degradación de tierras con elevadas reservas de carbono.
5) El plan de gestión forestal o instrumento equivalente prevé un seguimiento que garantice la exactitud de la información contenida en el plan, en particular por lo que se refiere a los datos relativos a la zona afectada.
1. Auditoría:
La primera auditoría se realizará 2 años tras el inicio de la actividad y a partir de entonces cada 10 años, el cumplimiento de la actividad con los criterios de contribución sustancial a los objetivos ambientales se verifica por cualquiera de los siguientes:
- Las autoridades nacionales competentes.  Un tercero certificador independiente, a petición de las autoridades nacionales o del operador de la actividad.
Con el fin de reducir costos, las auditorías pueden realizarse junto con cualquier
certificación forestal, certificación climática u otra auditoría. El tercero certificador independiente no podrá tener ningún conflicto de intereses con el propietario o el financiador, y no podrá estar implicado en el desarrollo o funcionamiento de la actividad.
2. Evaluación del grupo:
El cumplimiento de los impactos positivos podrá comprobarse a nivel de participantes con un grupo suficientemente diverso y representativo para evaluar el riesgo de sostenibilidad de la actividad forestal, se debe buscar la integración de estos participantes en los procesos de restauración de los ecosistemas y mantener los criterios de evaluación a lo largo del tiempo para auditorias y evaluaciones posteriores.</t>
  </si>
  <si>
    <t xml:space="preserve">Solicite un plan de gestión forestal de un periodo de 10 años o más, que esté aprobado por el SINAC, alineado con el Plan Nacional de Desarrollo Forestal, el cual incluya (además de lo indicado en el criterio de contribución sustancial): un inventario forestal detallado, la identificación del área de manejo, un calendario de actividades, mapas georreferenciados, y la definición de objetivos de sostenibilidad económica, ambiental y social, el detalle de las actividades de manejo y aprovechamiento, silvicultura, protección de recursos naturales, y los indicadores para el seguimiento y monitoreo. 
Verifique si la inversión se realizará en tierras con elevadas reservas de carbono, para lo cual, puede solicitar un análisis de laboratorio del suelo para medir el carbono orgánico total y la densidad aparente. Si este es el caso, verifique que el plan de manejo incluye medidas específicas para evitar la degradación del terreno y sus tierras circundantes.
</t>
  </si>
  <si>
    <t>Los proyectos deben ejecutarse por personal idóneo en restauración o preservación del funcionamiento de los ecosistemas.</t>
  </si>
  <si>
    <t>Todos los proyectos deben cumplir con la siguiente reglamentación: _x001F_ 
- Reglamento para la Calidad del Agua Potable. _x001F_ 
- Manual de regulaciones jurídicas para la gestión del recurso hídrico en Costa Rica</t>
  </si>
  <si>
    <t>A7. GESTIÓN DE AGUAS PLUVIALES</t>
  </si>
  <si>
    <t>La actividad debe cumplir con alguno de los siguientes criterios: 
Proyectos a gran escala (más de 1.500 habitantes)                         _x001F_ 
- Para la construcción de estos sistemas y cuando estos sean a gran escala, generando daños significativos al ambiente, se debe cumplir con las especificaciones de la Norma técnica para diseño y construcción de sistemas de abastecimiento de agua potable, de saneamiento y pluvial. 
- Minimizar la generación de fugas y las conexiones inapropiadas o ilícitas al alcantarillado sanitario dentro del sistema en donde se cumpla con la Norma técnica para diseño y construcción de sistemas de abastecimiento de agua potable, de saneamiento y pluvial. La energía utilizada por bombeo debe tener emisiones en su ciclo de vida menor a 100g CO 2 eq/kWh. 
Proyectos a pequeña escala (menos que 1.500 habitantes)  
Estos proyectos deben priorizar el desarrollo y construcción de Sistemas de Drenaje Urbano Sostenible (SUDS por sus siglas en inglés). Para lo cual, se debe referir los criterios de contribución sustancial de la Actividad A10. 
Adicionalmente, los siguientes sistemas o actividades cumplen con los criterios, si existen impactos positivos a la mitigación o adaptación al cambio climático y están soportados por estudio técnico: _x001F_ 
- Sistemas de recolección y transporte de aguas pluviales separados de los de aguas residuales, que favorecen una mayor eficiencia en los sistemas para el tratamiento de estas aguas. _x001F_ 
- Ampliación/adaptación de sistemas de alcantarillado y obras pluviales considerando los efectos del cambio climático como incremento en la intensidad de lluvia.  
- Sistemas Urbanos de Drenaje Sostenible (SUDS) que cumple con los criterios establecidos en la Actividad A10. _x001F_ 
- Sistema de recarga acuífera con agua pluvial/lluvia tratada para asegurar que esta agua no afecta negativamente las características del acuífero. Este sistema debe estar soportado por un estudio técnico sobre el efecto al acuífero y tener un plan de mitigación de riesgos._x001F_ 
- Mejoras en la infraestructura para el manejo, el tratamiento y aprovechamiento de aguas pluviales. _x001F_ 
- Sistemas de monitoreo e instalación y mejora de sistemas de captación de agua lluvia. _x001F_ 
- Estaciones de bombeo de aguas pluviales y control de inundaciones. _x001F_ 
- Planes de contingencia para desvíos de emergencia. _x001F_ 
- Sistemas de vigilancia a distancia de la calidad del agua, y la teledetección a distancia, para control y la alerta temprana.</t>
  </si>
  <si>
    <t>Considerar los lineamientos aplicables de la Estrategia Nacional de Economía Circular.</t>
  </si>
  <si>
    <t xml:space="preserve"> - La calidad de aguas y entregas de alcantarillado pluvial deben estar en cumplimiento con los reglamentos: 
  - Reglamento para la disposición al subsuelo de aguas residuales ordinarias tratadas Decreto 42075- S-MINAE, 2019 o el vigente que lo reemplace. 
  - Norma técnica del Instituto de Acueducto y Alcantarillado del 2021 o el vigente que lo reemplace.</t>
  </si>
  <si>
    <t xml:space="preserve"> - Los residuos de la recolección de aguas pluviales deben contar con una disposición final apropiada de acuerdo con la Ley de Gestión Integral de Residuos. _x001F_ 
- Los lodos y los residuos líquidos deben contar con un plan de manejo adecuado para su tratamiento, aprovechamiento y disposición.</t>
  </si>
  <si>
    <t>A8. SISTEMAS BASADOS EN NATURALEZA PARA PREVENCIÓN Y/O PROTECCIÓN CONTRA SEQUÍA O INUNDACIÓN</t>
  </si>
  <si>
    <t>La actividad debe cumplir con alguno de los siguientes criterios: 
 1) La actividad se identifica como una medida de reducción del riesgo de inundación o de reducción del riesgo de sequía, o bien en un plan de gestión del uso y la protección del agua a escala de cuenca hidrográfica, o bien en un plan de gestión integrada de las zonas costeras a lo largo de una costa. Esos planes persiguen los objetivos de gestión de los riesgos de inundación y sequía para reducir las consecuencias adversas, en su caso para la salud humana, el ambiente, el patrimonio cultural y la actividad económica.
2) La actividad se identifica como una medida de reducción de los riesgos de degradación ambiental relacionados con la preservación de la calidad del agua y la prevención del estrés hídrico, así como la prevención del deterioro del estado de las masas de agua afectadas. La actividad identifica y aborda acciones para alcanzar un buen estado de las aguas y un buen potencial ecológico de acuerdo con un plan hidrológico de cuenca; elaborado en virtud del mismo para el cuerpo o cuerpos de agua potencialmente afectadas, en consulta con las partes interesadas. 
3) La actividad se identifica como una medida de reducción de los riesgos de degradación ambiental relacionados con la conservación del medio marino costero. Se determinan y abordan acciones con el fin de alcanzar o mantener un buen estado medioambiental. 
4) La actividad incluye acciones de restauración o conservación de la naturaleza que demuestran beneficios específicos para el ecosistema. La actividad contiene objetivos claros y vinculantes sobre restauración o conservación de la naturaleza en un plazo claramente definido y describe medidas para alcanzar dichos objetivos. Las partes interesadas locales participan desde el principio en la fase de planificación y diseño. Si aplica para la actividad específica, esta se basará en la estrategia y plan de acción nacional de biodiversidad de Costa Rica. 
5) Existe un programa de seguimiento para evaluar la eficacia de un plan de soluciones basadas en la naturaleza en la mejora del estado del cuerpo de agua afectado, la consecución de los objetivos de conservación y restauración y la adaptación a las condiciones climáticas cambiantes. El programa se revisa siguiendo el planteamiento periódico de los planes hidrológicos de cuenca (incluidos los planes de gestión de la sequía, cuando proceda) y los planes de gestión del riesgo de inundación.</t>
  </si>
  <si>
    <t xml:space="preserve"> - Contribuir a la resiliencia de las comunidades adyacentes/afectadas ante la exposición de sustancias peligrosas. _x001F_ 
- Contribuir a la resiliencia de las comunidades adyacentes/afectadas ante los eventos de inundación y sequía. _x001F_ 
- Reducir la erosión de suelo producto de la escorrentía.</t>
  </si>
  <si>
    <t xml:space="preserve"> - La actividad no es perjudicial para la recuperación o el mantenimiento de poblaciones de especies protegidas. _x001F_ 
- La actividad no es perjudicial para la recuperación o el mantenimiento de los tipos de hábitats afectados y protegidos. _x001F_ 
- Impedir la introducción de especies exóticas invasoras o gestionar su propagación para evitar su establecimiento, reproducción y adaptación. _x001F_ 
- Cumplir con la legislación aplicable relacionada con la conservación de hábitats, especies y la gestión de especies exóticas invasoras. _x001F_ 
- La actividad no implica la degradación del medio terrestre y marino con elevadas reservas de carbono.</t>
  </si>
  <si>
    <t xml:space="preserve"> - Considerar los lineamientos aplicables de la Estrategia Nacional de Economía Circular. _x001F_ 
- Los operadores limitan la generación de residuos en los procesos relacionados con la construcción y la demolición y tienen en cuenta las mejores técnicas disponibles.  _x001F_ 
- Al menos el 70% (en peso) de los residuos no peligrosos de construcción y demolición generados en la obra se preparan para su reutilización, reciclado y recuperación de otros materiales, incluidas las operaciones de relleno con residuos en sustitución de otros materiales. 
- Los operadores utilizan la demolición selectiva para permitir la eliminación y la manipulación segura de sustancias peligrosas y facilitar la reutilización y el reciclado de alta calidad. _x001F_ 
- Las obras de construcción realizan movimientos de tierra, preparación de terrazas, ubicación de materiales removidos, considerando la escorrentía y la reducción de la erosión, evitando la descarga de sedimentos a los cuerpos de agua.</t>
  </si>
  <si>
    <t xml:space="preserve"> - Considerar las disposiciones de la Ley 8839 para la Gestión Integral de Residuos. _x001F_ 
- Minimizar el uso de plaguicidas y favorecer los enfoques o técnicas alternativos, que pueden incluir alternativas no químicas a los plaguicidas, a excepción de las ocasiones en las que el uso de plaguicidas es necesario para controlar brotes de plagas y enfermedades.  _x001F_ 
- La actividad minimiza el uso de fertilizantes y no utiliza estiércol. _x001F_ 
- Evitar los sedimentos en zonas costeras en general, principalmente en sitios dedicados a la pesca artesanal.</t>
  </si>
  <si>
    <t>A9. RESTAURACIÓN DE HUMEDALES</t>
  </si>
  <si>
    <t>La actividad debe cumplir con los siguientes criterios: 
 1) Plan de restauración _x001F_ 
  - La zona está cubierta por un plan de restauración, que es coherente con los principios y lineamientos de la Convención de Ramsar sobre la restauración de humedales, hasta que la zona se clasifique como humedal y esté cubierta por un plan de manejo de humedales, coherente con los lineamientos de la Convención de Ramsar para la planificación del manejo de estos sitios. En el caso de las turberas, el plan de restauración sigue las recomendaciones contenidas en las resoluciones pertinentes a la Convención de Ramsar. _x001F_ 
  - El plan de restauración contiene una cuidadosa consideración de las condiciones hidrológicas y edáficas locales, incluyendo la dinámica de la saturación del suelo y el cambio de las condiciones aeróbicas y anaeróbicas. _x001F_ 
  - Todos los criterios requisitos de cumplimiento específicos pertinentes para la gestión de humedales se abordan en el plan de restauración. _x001F_ 
  - El plan de restauración prevé un seguimiento que garantice la exactitud de la información contenida en el plan, en particular en lo que respecta a los datos relativos a la zona implicada. 
 2) Análisis de los beneficios climáticos 
  2.1 La actividad cumple los siguientes criterios: _x001F_ 
   - El análisis del beneficio climático demuestra que el balance neto de emisiones y absorciones de GEI generado por la actividad durante un período de 30 años a partir del inicio de la actividad es inferior a una base de referencia, correspondiente al balance de emisiones y absorciones de GEI durante un período de 30 años a partir del inicio de la actividad, asociado a las prácticas habituales que se habrían producido en la zona implicada en ausencia de la actividad;
   - El balance neto de GEI medio a largo plazo previsto de la actividad es inferior al balance medio de GEI a largo plazo previsto para la situación de partida, al que se refiere el punto 2.2, donde el largo plazo corresponde a 100 años. 
  2.2 El cálculo del beneficio climático cumple todos los siguientes criterios: _x001F_ 
   - El análisis es coherente con el Refinamiento 2019 de las Directrices del IPCC de 2006 para los inventarios nacionales de gases de efecto invernadero. En particular, si la definición de humedal utilizada en dicho análisis difiere de la definición de humedal utilizada en el inventario nacional de GEI, el análisis incluye una identificación de las diferentes categorías de tierra cubiertas por el área implicada. El análisis de los beneficios climáticos se basa en información transparente, precisa, coherente, completa y comparable, abarca todos los reservorios de carbono afectados por la actividad, incluida la biomasa aérea, la biomasa subterránea, la madera muerta, la hojarasca y el suelo, se basa en las hipótesis más conservadoras para los cálculos e incluye consideraciones adecuadas sobre los riesgos de no permanencia y de reversión del secuestro de carbono, el riesgo de saturación y el riesgo de fuga. En el caso de los humedales costeros, el análisis de los beneficios climáticos tiene en cuenta las proyecciones de la subida relativa prevista del nivel del mar y la posibilidad de que los humedales migren. _x001F_ 
   - Las prácticas habituales, incluidas las prácticas de recolección, son una de las siguientes: 
    i) Las prácticas de gestión documentadas antes del inicio de la actividad 
    ii) Las prácticas habituales más recientes antes del inicio de la actividad. _x001F_ 
   - La resolución del análisis es proporcional al tamaño de la zona en cuestión y se utilizan valores específicos de la zona en cuestión. _x001F_ 
   - Las emisiones y absorciones que se produzcan debido a perturbaciones naturales, como infestaciones por plagas y enfermedades, incendios, viento, daños por tormentas, que afectan a la zona y causen un rendimiento inferior al previsto no supongan un incumplimiento de las definiciones generales de la Taxonomía, siempre que el análisis de los beneficios climáticos sea coherente con la versión 2019 “Refinement to the 2006 IPCC Guidelines for National Greenhouse Gas Inventories” en lo que respecta a las emisiones y absorciones debidas a perturbaciones naturales. 
 3) Garantía de permanencia 
  3.1 De conformidad con la legislación nacional como el Inventario Nacional de Humedales (2018), la condición de humedal de la zona en la que se desarrolla la actividad está garantizada por una de las siguientes medidas: _x001F_ 
   - La zona se designa para conservarse como humedal y no puede convertirse a otro uso del suelo.
   -La zona está clasificada como zona protegida. _x001F_ 
   - La zona es objeto de una garantía legal o contractual que asegure que seguirá siendo un humedal. 
  3.2 De acuerdo con la legislación nacional, el operador de la actividad se compromete a que las futuras actualizaciones del plan de restauración, más allá de la actividad financiada, seguirán buscando los beneficios climáticos determinados en el punto 2. Además, el operador de la actividad se compromete a compensar cualquier reducción del beneficio climático determinado en el punto 2 con un beneficio climático equivalente resultante de la realización de una actividad que corresponda a una de las actividades de protección y restauración del medio ambiente, definidas en esta actividad. 
 4) Auditoría 
 En un plazo de 2 años tras el inicio de la actividad y a partir de entonces cada 10 años, el cumplimiento de la actividad, con los criterios de contribución sustancial a los objetivos ambientales, es verificado por cualquiera de los siguientes: _x001F_ 
   - Las autoridades nacionales competentes _x001F_ 
   - Un tercero certificador independiente, a petición de las autoridades nacionales o del operador de la actividad. 
 Con el fin de reducir costos, las auditorías pueden realizarse junto con cualquier certificación forestal, certificación climática u otra auditoría. El tercero certificador independiente no podrá tener ningún conflicto de intereses con el propietario o el financiador y no podrá estar implicado en el desarrollo o funcionamiento de la actividad. 
 5) Evaluación del grupo: El cumplimiento de los impactos positivos podrá comprobarse a nivel de un grupo de participantes suficientemente homogéneo para evaluar el riesgo de sostenibilidad de la actividad forestal, siempre que todos los participantes tengan una relación duradera entre sí y participen en la actividad y que el grupo de esas explotaciones siga siendo el mismo para todas las auditorías posteriores.</t>
  </si>
  <si>
    <t xml:space="preserve"> - En las zonas designadas por la autoridad nacional competente para la conservación o en los hábitats protegidos, la actividad se ajusta a los objetivos de conservación de dichas zonas. _x001F_ 
- No hay conversión de hábitats específicamente sensibles a la pérdida de biodiversidad o con alto valor de conservación, ni de zonas reservadas para la restauración de dichos hábitats de conformidad con la legislación nacional. _x001F_ 
- El plan al que se refiere el punto 1 (Plan de restauración) de la presente sección incluye disposiciones para mantener y, en su caso, mejorar la biodiversidad de conformidad con las disposiciones nacionales y locales. _x001F_ 
- Garantizar el buen estado de conservación del hábitat y de las especies, el mantenimiento de las especies típicas del hábitat, excluir el uso o la liberación de especies invasoras.</t>
  </si>
  <si>
    <t xml:space="preserve"> - Considerar los lineamientos aplicables de la Estrategia Nacional de Economía Circular. _x001F_ 
- La extracción de turba se reduce al mínimo. </t>
  </si>
  <si>
    <t xml:space="preserve"> - Considerar las disposiciones de la Ley 8839 para la Gestión Integral de Residuos. _x001F_ 
- Tomar medidas bien documentadas y verificables para evitar el uso de ingredientes activos como ciertos plaguicidas y productos químicos peligrosos objeto de comercio internacional, las sustancias que agotan la capa de ozono, y los ingredientes activos que figuran como clasificación “extremadamente peligrosos” o “altamente peligrosos” en la Clasificación de Plaguicidas según su Peligrosidad recomendada por la OMS. La actividad cumple la legislación nacional de aplicación pertinente sobre ingredientes activos. _x001F_ 
- Realizar actividades de monitoreo y vigilancia a actividades agrícolas en áreas de influencia al ecosistema, con el fin de prevenir impactos por actividades indirectas por el uso de pesticidas, plaguicidas y fertilizantes químicos. _x001F_ 
- Evitar la contaminación del agua y el suelo, además de adoptar medidas de limpieza cuando se produce contaminación. _x001F_ 
- Contar con barreras reduciendo la erosión, evitando la acumulación de sedimentos.</t>
  </si>
  <si>
    <t>A10. SISTEMAS URBANOS DE DRENAJE SOSTENIBLE (SUDS)</t>
  </si>
  <si>
    <t>La actividad cumple con los criterios, si conduce a una retención temporal de las aguas pluviales en una zona específica o a una mejora de la calidad del agua y debe cumplir los siguientes criterios:  _x001F_ 
 - La construcción y el funcionamiento del sistema de drenaje urbano sostenible están integrados en el sistema de drenaje urbano y de tratamiento de las aguas residuales. Además, se debe demostrar mediante un plan de gestión del riesgo de inundación u otros instrumentos de planificación urbana pertinentes que la actividad contribuye sustancialmente a alcanzar el buen estado y potencial ecológico de las masas de agua superficiales y subterráneas o a prevenir el deterioro de dichas masas. _x001F_ 
- Se facilite información sobre el porcentaje de una zona específica, como una zona residencial o comercial, en la que las aguas pluviales no se drenen directamente, sino que se retengan dentro del emplazamiento de la zona. _x001F_ 
- El diseño del sistema de drenaje urbano sostenible consigue al menos uno de los siguientes efectos: 
   - Un porcentaje de las aguas pluviales de la zona de captación del sistema de drenaje se retiene y descarga y filtra con un retraso escalonado en las masas de agua receptoras.
   - Un porcentaje de contaminantes, incluidos elementos producto de la escorrentía/erosión, aceites, metales pesados, productos químicos peligrosos y entre otros, se elimina de la escorrentía urbana antes de su vertido a las masas de agua receptoras.
   - Se reduce en un porcentaje el caudal máximo de escorrentía, con un periodo de retorno acorde con los requisitos de los planes de gestión del riesgo de inundación u otras disposiciones locales vigentes.
Nota: Se deben establecer las medidas adecuadas para la adaptación al cambio climático a través del plan de manejo integrado de cuenca hidrográfica, forestal o de biodiversidad.</t>
  </si>
  <si>
    <t xml:space="preserve"> - Evitar la introducción de especies exóticas invasoras o se gestiona su propagación gestionada.</t>
  </si>
  <si>
    <t xml:space="preserve"> - Considerar las disposiciones de la Ley 8839 para la Gestión Integral de Residuos. _x001F_ 
- Dependiendo del origen del agua recibida y de la diferente carga contaminante, como agua de lluvia, escorrentía de tejados, escorrentía de carreteras o pluviales, los SUDS tratan estas aguas antes de escurrirlas o infiltrarlas en otros medios naturales. _x001F_ 
- Implementar actividades oportunas de mantenimiento al sistema. _x001F_ 
- Evitar conexiones clandestinas sanitarias.</t>
  </si>
  <si>
    <t>AD1. SERVICIOS PROFESIONALES Y MEDIDAS INDIVIDUALES</t>
  </si>
  <si>
    <t>Se consideran que están alineadas directamente aquellos servicios profesionales que demuestren su capacidad para apoyar a las entidades en el cumplimiento de la Taxonomía, a través de la implementación de prácticas sostenibles y tecnologías en los sectores económicos incluidos en la Taxonomía.</t>
  </si>
  <si>
    <t>AFOLU (Subsector Agricultura)</t>
  </si>
  <si>
    <t>Solicitar y verificar:
- Plan de Manejo Ambiental (PMA) o plan de finca donde se tomen medidas para proteger la biodiversidad y los ecosistemas, medidas para evitar la fragmentación de habitats y la propagación de especies invasoras, medidas para el manejo integrado de plagas (MIP) y plan de manejo de fertilizantes, entre otros.
- Validar que el predio no se encuentre:
   -  Fuera de la frontera agrícola, 
   - En zonas de bosque , acorde a las áreas oficializadas mediante el Decreto 36818  de Oficialización de los Mapas de Cobertura Boscosa de los años 2000 y 2005, 
   - En terrenos con cambios de uso del suelo, 
   - Terrenos sin vocación agrícola   
   - En zonas ambientalmente frágiles. 
Esta validación puede realizarse mediante mapas de uso del suelo, mapas de cobertura vegetal, imágenes satelitales, o mapas de las zonas con area de bosque natural.
- Validar que en el plan de finca se delimiten áreas de exclusión para regeneración o conservación</t>
  </si>
  <si>
    <t>Solicitar y verificar el PMA, plan de finca o documento técnico del lugar donde se desarrolla el proyecto, que presente evidencias de lo siguiente:  
- Analisis de suelos.
- Medidas para evitar la degradación y erosión del suelo.</t>
  </si>
  <si>
    <t>AFOLU (Subsector Forestal)</t>
  </si>
  <si>
    <t xml:space="preserve"> Mapa de las zonas con area de bosque natural y de cultivo forestal.
Solicitar y verificar:
- Plan de Manejo Ambiental (PMA) o plan de finca donde se tomen medidas para proteger la biodiversidad y los ecosistemas, medidas para evitar la fragmentación de habitats y la propagación de especies invasoras, medidas para el manejo integrado de plagas (MIP) y plan de manejo de fertilizantes, entre otros.
- Plan de aprovechamiento forestal
- Inventario forestal
- Volumenes objeto de aprovechamiento
- Especies silvestres no forestales del área
- Validar que el predio no se encuentre:
   - Dentro de áreas de cobertura boscosa georreferenciadas en el Sistema Nacional de Información Territorial (SNIT), 
   - En zonas de bosque, 
   - En terrenos sin vocación forestal, 
   - En humedales, 
   - En zonas de conservación o 
   - En zonas ambientalmente frágiles. 
Esta validación puede realizarse mediante mapas de uso del suelo, mapas de cobertura vegetal, imágenes satelitales, o mapas de las zonas con area de bosque natural.
- Validar que en el plan de finca se delimiten áreas de exclusión para regeneración o conservación
</t>
  </si>
  <si>
    <t>T1. TRANSPORTE PÚBLICO URBANO</t>
  </si>
  <si>
    <t>El transporte público urbano debe cumplir con alguno de los siguientes criterios:
1) Cumplen con los criterios de contribución sustancial las actividades de transporte
público terrestre, férreo, fluvial o marítimo con cero emisiones directas (p. ej., eléctricos, propulsión humana o impulsados por hidrógeno bajo en carbono).
2) Flota transporte público terrestre:  
-  Flota nueva: únicamente flotas con cero emisiones directas enunciadas en el criterio anterior.
- Renovación de flota: la nueva flota tiene factor de emisión menor a 30 g CO2e/pkm hasta 2028 (a partir de ese año serán consideradas sólo flotas con cero emisiones directas enunciadas en el criterio anterior).
- Renovación y desintegración física de flota: la nueva flota tiene factor de emisión menor a 40 g CO2e/pkm y el proyecto que busca alinearse con la taxonomía incluye la desintegración física del vehículo renovado hasta 2028 (a partir de ese año serán consideradas sólo flotas con cero emisiones directas enunciadas en el criterio anterior).
3) Flota de transporte fluvial/marítimo: el transporte público fluvial/marítimo de pasajeros cumple con alguno de estos criterios:  
- Los buques tienen cero emisiones directas de CO2 (tubo de escape).
- Las embarcaciones funcionan con combustibles alternativos como hidrógeno verde (que cumple con el umbral de la Taxonomía), incluyendo derivados como amonio verde, metanol y biogás o biocombustibles, garantizados ya sea por diseño tecnológico o por monitoreo continuo y verificación de terceros.
- Motores fuera de borda cero emisiones para pequeñas y medianas embarcaciones.
 -Hasta el 31 de diciembre de 2030, los buques híbridos y de doble combustible obtienen al menos el 50% de su energía de combustibles con cero emisiones directas (tubo de escape) de CO2 o de energía enchufable para su funcionamiento normal.</t>
  </si>
  <si>
    <t>1. Solicitar y verificar la ficha técnica de la flota vehicular (para el transporte público urbano terrestre, férreo, funicular o teleférico, fluvial o marítimo)que contenga la categoría de transporte correspondiente (eléctrico o de hidrógeno bajo en carbono).
2. En el caso de que se trate de flota transporte público terrestre:  
-  Flota nueva: la ficha técnica de las unidades deberá indicar que estas son cero emisiones directas.
- Renovación de flota: la ficha técnica de las unidades deberá indicar que la flota que sustituye a la antigua tiene factor de emisión menor a 30 g CO2e/km hasta 2028 (a partir de ese año serán consideradas sólo flotas con cero emisiones directas enunciadas en el criterio anterior).
- Renovación y desintegración física de flota: la ficha técnica de las unidades deberá indicar que la flota que sustituye a la antigua tiene factor de emisión menor a 40 g CO2e/km y el proyecto que busca alinearse con la taxonomía incluye la desintegración física del vehículo renovado hasta 2028 (a partir de ese año serán consideradas sólo flotas con cero emisiones directas enunciadas en el criterio anterior).
3. Para transporte fluvial / maritimo: verificar que la ficha técnica de la embarcación cumple alguna de las siguientes disposiciones:
- Los buques tienen cero emisiones directas de CO2 (tubo de escape).
- Las embarcaciones funcionan con combustibles alternativos como hidrógeno verde (que cumple con el umbral de la Taxonomía), incluyendo derivados como amonio verde, metanol y biogás o biocombustibles, garantizados ya sea por diseño tecnológico o por monitoreo continuo y verificación de terceros.
- Motores fuera de borda cero emisiones para pequeñas y medianas embarcaciones.
 -Hasta el 31 de diciembre de 2030, los buques híbridos y de doble combustible obtienen al menos el 50% de su energía de combustibles con cero emisiones directas (tubo de escape) de CO2 o de energía enchufable para su funcionamiento normal.</t>
  </si>
  <si>
    <t xml:space="preserve"> - Considerar los lineamientos aplicables de la Estrategia Nacional de EconomíaCircular.
- En el caso de que el medio de transporte funcione con baterías, esas medidas incluyen la reutilización y el reciclado de las baterías y de los componentes electrónicos, incluidas las materias primas críticas que contienen. Las baterías de plomo son de manejo especial en el país.
- Contar con un plan de gestión que permita aprovechar y reutilizar la flota que sale de circulación, cumpliendo con la normativa del país sobre economía circular y gestión de residuos sólidos. La desintegración de la flota en desuso debe cumplir con la normativa ambiental en materia de residuos sólidos.
- Contar con certificados de disposición final de residuos sólidos generados en todo el proceso de gestión de los vehículos en desuso, detallando el tipo de tratamiento realizado acorde al tipo de residuo
- Tanto en el mantenimiento como en la gestión al final de su vida útil de vehículos, se debe cumplir con lo dispuesto en la Ley 9078 de Tránsito por Vías Públicas Terrestres y Seguridad Vial,104 sobre la generación, gestión y tratamiento de residuos peligrosos.</t>
  </si>
  <si>
    <t xml:space="preserve">El perfil del proyecto deberá describir cómo aporta el proyecto a los indicadores de la Estrategia Nacional de Economía Circular, especialmente: i) insumo directo de materiales (IDM), ii) productividad de los recursos (PR), iii) intensidad hídrica, iv) huella de carbono, vi) maximización de la circularidad de los materiales, y vii) aumento de la eficiencia de utilización de los recursos dentro de la economía y su regeneración.
En el caso de que el medio de transporte funcione con baterías, el perfil del proyecto debe describir las medidas que se tomarán para garantizar la reutilización y el reciclado de las baterías y de los componentes electrónicos, incluidas las materias primas críticas que contienen. Verifique que el proyecto incluye un plan de reutilización y reciclaje de componentes críticos, incluyendo la identificación de los gestores que darán el servicio, los procedimientos utilizados y los usos que se le dará a los materiales. 
Solicite un plan de gestión de flota en el que se evidencie las acciones que se tomarán para la reutilización de la flota que sale de circulación, así como para la desintegración de la flota en desuso, en línea con la normativa ambiental. Verifique que el proyecto identifica gestores autorizados para el desmantelamiento de las unidades en desuso. Verifique además que la flota que se reutilizará se encuentra en óptimo estado y que se le han hecho todos los reacondiconamientos y mantenimientos necesarios para que funcione debidamente. </t>
  </si>
  <si>
    <t xml:space="preserve"> - Realizar las prácticas de limpieza de los vehículos en sitios destinados específicamente para esta tarea, haciendo un uso racional del recurso hídrico, evitando vertimientos de aguas residuales que no cumplan con los permisos y/o autorizaciones ambientales pertinentes. </t>
  </si>
  <si>
    <t>El perfil del proyecto debe incluir la descripción de las medidas que se tomarán para optimizar el uso del recurso hídrico y evitar vertimientos de aguas residuales. Algunas medidas que deberán considerarse son: utilización de mangueras a presión y túneles de lavado que incorporen sistemas de reciclaje de agua para reutilizar el agua en lavados posteriores, desarollo y seguimiento de protocolos de limpieza que optimicen el uso de agua, entre otras.</t>
  </si>
  <si>
    <t xml:space="preserve"> - Considerar las disposiciones de la Ley 8839 para la Gestión Integral de Residuos.
- Tanto el mantenimiento como la gestión al final de la vida útil de vehículos deben cumplir con la normativa del país en materia de Gestión Integral de Residuos. Así mismo, se debe considerar el Reglamento para la Declaratoria de Residuos de Manejo Especial.
- Cumplir con los límites permisibles de emisiones al aire como Hidrocarburos No Quemados (HC), Monóxido de Carbono (CO), Dióxido de Carbono (CO2) y Opacidad (Op) para vehículos automotores de combustión, dictado por medio del Reglamento para el control de las emisiones contaminantes producidas por los vehículos automotores con motor de combustión interna.
- En relación con las emisiones directas al aire de los gases de escape de los motores de combustión interna - óxidos de nitrógeno (NOx), hidrocarburos totales (THC), hidrocarburos distintos del metano (NMHC), monóxido de carbono (CO), material particulado (PM), los buses deben acatar el estándar Euro VI vigente o superior.
Nota: Algunas normas internacionales de estandarización que permiten verificar las emisiones de GEI y ruido en el sector transporte son: ISO 13.040.50: Emisiones de fuentes móviles; ISO 362 Medición del ruido emitido por vehículos de carretera en aceleración; ISO 28580:2018 - Método de medición de la resistencia a la rodadura de los neumáticos de turismos, camiones y autobuses.
- Los refrigerantes empleados en los sistemas de refrigeración/enfriamiento deben contar con un plan de gestión y cumplir con lo establecido en el Protocolo de Montreal o la normativa nacional vigente.
- Considerar tecnologías y alternativas de sustitución a refrigerantes de alto potencial de calentamiento global, como Propano, dióxido de Carbono R744, entre otras, según el informe final de Opciones de descarbonización de procesos industriales.</t>
  </si>
  <si>
    <t xml:space="preserve">Solicitar un plan de gestión de residuos, alineado con la Ley 8839, el cual incluya: detalles sobre la gestión de residuos durante la operación, mantenimiento y finalización de la vida útil de las unidades. 
Solicitar las fichas técnicas de las unidades donde se puedan verificar que estas cumplen con el estandar euro VI vigente o superior y que los indicadores de emisiones de óxidos de nitrógeno (NOx), hidrocarburos totales (THC), hidrocarburos distintos del metano (NMHC), monóxido de carbono (CO), material particulado (PM), Hidrocarburos No Quemados (HC), Monóxido de Carbono (CO), Dióxido de Carbono (CO2) y Opacidad (Op) para vehículos automotores de combustión se encuentran alineados con las disposiciones del Reglamento para el control de las emisiones contaminantes producidas por los vehículos automotores con motor de combustión interna. El perfil del proyecto deberá contemplar un plan de monitoreo permanente de estas emisiones durante toda la vida útil de las unidades. 
Solicitar un plan de gestión de refrigerantes empleados en los sistemas de refrigración de las unidades. El plan debe contener información relativa al inventario detallado del tipo, cantidad y ubicación de todos los refrigerantes.
</t>
  </si>
  <si>
    <t>Guía visual Taxonomía de Finanzas Sostenibles de Panamá</t>
  </si>
  <si>
    <t>El siguiente es un resumen general de los objetivos de contribución sustancial,  sectores y actividades definidos en la TFS-CR.</t>
  </si>
  <si>
    <t>Para ver la lista completa de actividades incluidas por sector, por favor refiérase a la Taxonomía.</t>
  </si>
  <si>
    <t>Mitigación</t>
  </si>
  <si>
    <t>Adaptación</t>
  </si>
  <si>
    <t>Uso del Suelo</t>
  </si>
  <si>
    <t>Sector</t>
  </si>
  <si>
    <t>Número de actividades</t>
  </si>
  <si>
    <t>Descripción</t>
  </si>
  <si>
    <t>Energía</t>
  </si>
  <si>
    <t>18 actividades</t>
  </si>
  <si>
    <t xml:space="preserve">Actividades de la TFS- PAN junto a sus criterios de elegibilidad (contribución sustancial)  y Requisitos de NHDS, justo con el listado de documentación sugerida para dar cumplimiento a los criterios y requisitos </t>
  </si>
  <si>
    <t>Caso 1</t>
  </si>
  <si>
    <r>
      <rPr>
        <b/>
        <sz val="11"/>
        <color theme="1"/>
        <rFont val="Calibri"/>
        <family val="2"/>
      </rPr>
      <t>Actividades con criterios de contribución sustancial específicos</t>
    </r>
    <r>
      <rPr>
        <sz val="11"/>
        <color theme="1"/>
        <rFont val="Calibri"/>
        <family val="2"/>
      </rPr>
      <t xml:space="preserve">
Corresponde a actividades económicas y activos para los cuales la TFS-CR define criterios técnicos de contribución sustancial específicos para el objetivo de adaptación. En este caso, la alineación se determina mediante el cumplimiento directo de dichos criterios y requisitos  establecidos.</t>
    </r>
  </si>
  <si>
    <t>Caso 2</t>
  </si>
  <si>
    <r>
      <rPr>
        <b/>
        <sz val="11"/>
        <color theme="1"/>
        <rFont val="Calibri"/>
        <family val="2"/>
      </rPr>
      <t>Actividades y activos potencialmente alineados</t>
    </r>
    <r>
      <rPr>
        <sz val="11"/>
        <color theme="1"/>
        <rFont val="Calibri"/>
        <family val="2"/>
      </rPr>
      <t xml:space="preserve">
Incluye listado potencial de actividades económicas, activos o medidas que pueden contribuir sustancialmente a la adaptación, siempre que el proyecto financiado </t>
    </r>
    <r>
      <rPr>
        <b/>
        <sz val="11"/>
        <color theme="1"/>
        <rFont val="Calibri"/>
        <family val="2"/>
      </rPr>
      <t>demuestre la reducción de riesgos climáticos o el fortalecimiento de la resiliencia</t>
    </r>
    <r>
      <rPr>
        <sz val="11"/>
        <color theme="1"/>
        <rFont val="Calibri"/>
        <family val="2"/>
      </rPr>
      <t>. La evaluación requiere identificar y clasificar el nivel de riesgo climático del proyecto, y sustentar la contribución mediante un análisis técnico cuantitativo y cualitativo cuando el riesgo sea alto, o mediante un análisis cualitativo cuando el riesgo sea moderado o bajo.</t>
    </r>
  </si>
  <si>
    <t>Caso 3</t>
  </si>
  <si>
    <r>
      <rPr>
        <b/>
        <sz val="11"/>
        <color theme="1"/>
        <rFont val="Calibri"/>
        <family val="2"/>
      </rPr>
      <t>Otras actividades económicas y activos</t>
    </r>
    <r>
      <rPr>
        <sz val="11"/>
        <color theme="1"/>
        <rFont val="Calibri"/>
        <family val="2"/>
      </rPr>
      <t xml:space="preserve">
Aplica a actividades económicas, activos o medidas no incluidas en el Caso 1 ni en el Caso 2, que estén relacionadas con la adaptación al cambio climático. En este caso, la contribución sustancial se evalúa con base en criterios generales de adaptación, distinguiendo entre actividades adaptadas y actividades que permiten la adaptación, y demostrando el cumplimiento de al menos uno de los criterios aplicables, además del criterio transversal, según corresponda.</t>
    </r>
  </si>
  <si>
    <t>Agricultura</t>
  </si>
  <si>
    <t>Forestal</t>
  </si>
  <si>
    <t>Ganadería</t>
  </si>
  <si>
    <t>Transporte</t>
  </si>
  <si>
    <t>6 actividades</t>
  </si>
  <si>
    <t>Básica</t>
  </si>
  <si>
    <t>6 Prácticas</t>
  </si>
  <si>
    <t>3 Prácticas</t>
  </si>
  <si>
    <t>Construcción</t>
  </si>
  <si>
    <t>4 actividades</t>
  </si>
  <si>
    <t>Número de Actividades</t>
  </si>
  <si>
    <t>Número de Actividades potenciales</t>
  </si>
  <si>
    <t xml:space="preserve">Intermedia </t>
  </si>
  <si>
    <t>1 Prácticas</t>
  </si>
  <si>
    <t>4 Prácticas</t>
  </si>
  <si>
    <t>Residuos</t>
  </si>
  <si>
    <t>7 actividades</t>
  </si>
  <si>
    <t>Sistemas de información y tecnología (TIC)</t>
  </si>
  <si>
    <t>1 actividad</t>
  </si>
  <si>
    <t>Avanzada</t>
  </si>
  <si>
    <t>2 Prácticas</t>
  </si>
  <si>
    <t>Manufactura</t>
  </si>
  <si>
    <t>8 actividades</t>
  </si>
  <si>
    <t>Suministro y tratamiento de agua</t>
  </si>
  <si>
    <t>Agua</t>
  </si>
  <si>
    <t>11 actividades</t>
  </si>
  <si>
    <t>5 actividades</t>
  </si>
  <si>
    <t>TIC</t>
  </si>
  <si>
    <t>10 actividades</t>
  </si>
  <si>
    <t>12 actividades</t>
  </si>
  <si>
    <t>Usos del suelo</t>
  </si>
  <si>
    <t>Transversales</t>
  </si>
  <si>
    <t>Salvaguardas Sociales Mínimas (SSM)</t>
  </si>
  <si>
    <t>Listado de los instrumentos y fuentes de verificación sugerida para dar cumplimiento con las Salvaguardas Mínimas Sociales SSM</t>
  </si>
  <si>
    <t xml:space="preserve">La documentación sugerida en este documento tiene carácter orientativo y no constituye una lista exhaustiva ni exclusiva de los medios de verificación aplicables para demostrar la alineación con la Taxonomía. Los usuarios pueden presentar distintos tipos de evidencia como informes técnicos, licencias ambientales, permisos, certificados, garantías u otros documentos equivalentes, siempre que acrediten el cumplimiento de los criterios establecidos. </t>
  </si>
  <si>
    <t>La Herramienta de Verificación Documental para la Implementación de la Taxonomía de Finanzas Sostenibles de Panamá (TFS-PAN) es una herramienta diseñada para evaluar de manera estructurada, transparente y consistente, la alineación de operaciones de crédito con la TFS-PAN, conforme a los criterios técnicos establecidos.
Este Anexo es complementario a la "Guía de implementación". Para conocer en detalle el paso a paso para evaluar la elegibilidad y alineación de una operación de crédito con la TFS-PAN, por favor refiérase a la Guía de implementación</t>
  </si>
  <si>
    <t>Instrucciones de uso</t>
  </si>
  <si>
    <t>1. Seleccione el objetivo, sector o actividad úbicamente en los campos que cuenten con la flecha azul, la cual indica que ese elemento puede ser modificado</t>
  </si>
  <si>
    <t>2. Los campos correspondientes al criterio a verificar y la documentación sugerida se completarán de forma automática en función de las selecciones realizadas.</t>
  </si>
  <si>
    <t>Objetivo</t>
  </si>
  <si>
    <t>Suministro de electricidad, gas, vapor y aire acondicionado​</t>
  </si>
  <si>
    <t>Actividad</t>
  </si>
  <si>
    <t>EGE5. Generación de electricidad a partir de energía hidroeléctrica</t>
  </si>
  <si>
    <t>Criterios de Contribución Sustancial</t>
  </si>
  <si>
    <t>Criterio de contribución sustancial</t>
  </si>
  <si>
    <r>
      <t xml:space="preserve">Documentación </t>
    </r>
    <r>
      <rPr>
        <b/>
        <u/>
        <sz val="26"/>
        <color theme="1"/>
        <rFont val="Aptos Narrow (Body)"/>
      </rPr>
      <t>sugerida</t>
    </r>
    <r>
      <rPr>
        <b/>
        <sz val="26"/>
        <color theme="1"/>
        <rFont val="Aptos Narrow (Body)"/>
      </rPr>
      <t xml:space="preserve"> para dar cumplimiento al criterio de contribución sustancial</t>
    </r>
  </si>
  <si>
    <t>Indicadores de seguimiento propuestos</t>
  </si>
  <si>
    <t>Requisitos de cumplimiento generales</t>
  </si>
  <si>
    <t>Objetivo ambiental</t>
  </si>
  <si>
    <t>Instrucciónes de uso:</t>
  </si>
  <si>
    <t>1. Asegurese de escoger el objetivo y el sector correctamente en el paso (1)  y seleccione un objetivo ambiental en la celda de arriba</t>
  </si>
  <si>
    <t>2. Verifique el cumplimiento de los requisitos generales por cada objetivo ambiental.</t>
  </si>
  <si>
    <r>
      <t xml:space="preserve">Nota: </t>
    </r>
    <r>
      <rPr>
        <b/>
        <sz val="26"/>
        <color theme="1"/>
        <rFont val="Aptos Narrow"/>
        <scheme val="minor"/>
      </rPr>
      <t>Se debe verificar el cumplimiento los criterios generales para  cada uno de los 7 objetivos ambientales - estos son comunes para todos los sectores y actividades, excepto el sector de Uso del Suelo</t>
    </r>
  </si>
  <si>
    <t>Requisitos de cumplimiento específico - No Hacer Daño Significativo (NHDS)</t>
  </si>
  <si>
    <t>Instrucciónes de uso</t>
  </si>
  <si>
    <t xml:space="preserve">1. Asegurese de escoger el objetivo, el sector y la actividad correctamente en el paso (1)  </t>
  </si>
  <si>
    <t>2. En este panel, seleccione un objetivo ambiental para verificar los criterios específicos a la actividad seleccionada</t>
  </si>
  <si>
    <t>Salvaguardas Sociales Mínimas</t>
  </si>
  <si>
    <t>Para verificar el cumplimiento de las Salvaguardas Sociales Mínimas y finalizar la alineación de la operación de crédito con la Taxonomía de Finanzas Sostenibles de Panamá, por favor pase a la pestaña siguiente, donde encontrara todos los criterios SSM y fuentes sugeridas de verificación.</t>
  </si>
  <si>
    <t>SSM</t>
  </si>
  <si>
    <t>›</t>
  </si>
  <si>
    <t>Sector de Uso del Suelo - Herramienta de Verificación Documental para la Implementación de la TFS-PAN</t>
  </si>
  <si>
    <t xml:space="preserve">Debido a las particularidades del sector Uso del Suelo, la verificación sigue los pasos presentados en esta pestaña. </t>
  </si>
  <si>
    <t>1. Seleccione el subsector de Uso del Suelo y la actividad únicamente en los campos que cuenten con la flecha azul, la cual indica que ese elemento puede ser modificado.</t>
  </si>
  <si>
    <t>Para mayor información  del paso a paso consulte la guía de implementación.</t>
  </si>
  <si>
    <t>Requisitos mínimos de cumplimiento</t>
  </si>
  <si>
    <t>1. Requisitos de cumplimiento normativo</t>
  </si>
  <si>
    <t>Solicite documentación que permita constatar el cumplimiento de la normativa aplicable al uso del suelo relacionada con ganadería, agricultura y forestal, incluyendo:
1. Localización del predio con respecto a la frontera agrícola y a zonas protegidas con áreas de exclusión.
2.  La actividad debe acatar la normatividad relacionada con áreas protegidas o zonas de importancia ecológica.
3. La congruencia de las actividades productivas del predio con los Planes de Ordenamiento Territorial aplicables, ya sean con orientación ambiental o productiva, emitidas por autoridades competentes.
4. La atención de la normativa referente a los delitos contra los recursos naturales y el medio ambiente, las concesiones y protección de las fuentes de agua y aquella relativa a pesticidas prohibidos.
5. El uso racional de fertilizantes, insecticidas y pesticidas permitidos bajo un plan de manejo controlado y justificado (para fertilizantes, sintéticos y orgánicos, cantidades basadas en análisis de suelo, necesidades del cultivo y a través de sistemas eficientes de aplicación; para pesticidas (dentro de un programa integrado de manejo de plagas) y priorizando el uso de productos biológicos.</t>
  </si>
  <si>
    <r>
      <t xml:space="preserve">Además de cumplir con la normativa aplicable, se debe adoptar la gestión ambiental en la planificación del emprendimiento o del predio. 
En el desarrollo del plan predial se debe incorporar la gestión ambiental de acuerdo a dos niveles:
  -  </t>
    </r>
    <r>
      <rPr>
        <b/>
        <sz val="26"/>
        <color theme="1"/>
        <rFont val="Aptos Narrow"/>
        <scheme val="minor"/>
      </rPr>
      <t>1. Requisitos de cumplimiento preventivo</t>
    </r>
    <r>
      <rPr>
        <sz val="26"/>
        <color theme="1"/>
        <rFont val="Aptos Narrow"/>
        <scheme val="minor"/>
      </rPr>
      <t xml:space="preserve"> (ver en más detalle el panel 1b abajo)
 -  </t>
    </r>
    <r>
      <rPr>
        <b/>
        <sz val="26"/>
        <color theme="1"/>
        <rFont val="Aptos Narrow"/>
        <scheme val="minor"/>
      </rPr>
      <t xml:space="preserve">2. Criterios de elegibilidad generales </t>
    </r>
    <r>
      <rPr>
        <sz val="26"/>
        <color theme="1"/>
        <rFont val="Aptos Narrow"/>
        <scheme val="minor"/>
      </rPr>
      <t xml:space="preserve"> (ver en más detalle el panel 2 abajo)
De manera que el plan predial integre las medidas de restauración y promoción de uso del suelo, así como las medidas climáticas descritas en los paneles abajo.
Para permitir la evaluación de la gestión ambiental se requiere que exista una </t>
    </r>
    <r>
      <rPr>
        <b/>
        <sz val="26"/>
        <color theme="1"/>
        <rFont val="Aptos Narrow"/>
        <scheme val="minor"/>
      </rPr>
      <t xml:space="preserve">planificación de la transición productiva. </t>
    </r>
    <r>
      <rPr>
        <sz val="26"/>
        <color theme="1"/>
        <rFont val="Aptos Narrow"/>
        <scheme val="minor"/>
      </rPr>
      <t>La información mínima debe contener:
 -Diagnóstico con las características del predio y de la zona, con mapas de soporte, incluyendo tipo de entorno natural (p.ej., si existen ecosistemas catalogados
como prioritarios en la cercanía), modelo de producción, rendimientos, retos y oportunidades.
 - Objetivo de la inversión, modificación o cambio productivo.
 - Descripción de la situación ambiental del predio y/o la zona.
 - Definición de la transición con la especificación de los cambios a realizar, las inversiones y los insumos necesarios, la ruta a seguir y el cronograma.
 - Cumplir con los requisitos de cumplimiento.
 - Resultados esperados con sus respectivos indicadores de impacto, como aumento de productividad, eficiencia en el uso de los recursos naturales y otras
métricas de las mejoras.</t>
    </r>
  </si>
  <si>
    <t>Requisitos de cumplimiento preventivo (dentro del plan predial)</t>
  </si>
  <si>
    <t>Instrucciones</t>
  </si>
  <si>
    <t>1. Seleccione un objetivo ambiental para observar el criterio de cumplimiento preventivo</t>
  </si>
  <si>
    <t>2. Seleccione un sector de Uso del Suelo para observar la documentación sugerida</t>
  </si>
  <si>
    <r>
      <rPr>
        <b/>
        <i/>
        <sz val="28"/>
        <color theme="1"/>
        <rFont val="Aptos Narrow"/>
        <scheme val="minor"/>
      </rPr>
      <t>Nota:</t>
    </r>
    <r>
      <rPr>
        <i/>
        <sz val="28"/>
        <color theme="1"/>
        <rFont val="Aptos Narrow"/>
        <scheme val="minor"/>
      </rPr>
      <t xml:space="preserve"> No es obligatorio cumplir con todos y cada uno de los criterios preventivos. Estos se deben entender como una guía para la revisión del plan predial</t>
    </r>
  </si>
  <si>
    <t>Para mayor información por favor consulte la guía de implementación</t>
  </si>
  <si>
    <t>Aplican los siguientes objetivos ambientales (NHDS)</t>
  </si>
  <si>
    <t>Para el sector</t>
  </si>
  <si>
    <t>1. Uso sostenible y protección de la biodiversidad y sus ecosistemas</t>
  </si>
  <si>
    <t>Indicadores sugeridos</t>
  </si>
  <si>
    <t>Criterios de elegibilidad generales (dentro del plan predial)</t>
  </si>
  <si>
    <t xml:space="preserve">Instrucciones </t>
  </si>
  <si>
    <t>Las siguientes medidas pueden potenciar los beneficios ambientales y productivos en todos los sectores de uso del suelo.</t>
  </si>
  <si>
    <r>
      <rPr>
        <b/>
        <i/>
        <sz val="26"/>
        <color theme="1"/>
        <rFont val="Aptos Narrow"/>
        <scheme val="minor"/>
      </rPr>
      <t>Nota</t>
    </r>
    <r>
      <rPr>
        <i/>
        <sz val="26"/>
        <color theme="1"/>
        <rFont val="Aptos Narrow"/>
        <scheme val="minor"/>
      </rPr>
      <t>:</t>
    </r>
    <r>
      <rPr>
        <sz val="26"/>
        <color theme="1"/>
        <rFont val="Aptos Narrow"/>
        <scheme val="minor"/>
      </rPr>
      <t xml:space="preserve"> No es obligatorio integrar todas y cada una de las prácticas en el plan predial</t>
    </r>
  </si>
  <si>
    <t>1. Por favor seleccione un objetivo ambiental para ver las medidas sugeridas para potenciar beneficios ambientales</t>
  </si>
  <si>
    <t>Uso sostenible y protección de los recursos hídricos y los ecosistemas marinos</t>
  </si>
  <si>
    <r>
      <t xml:space="preserve">Criterios de elegibilidad </t>
    </r>
    <r>
      <rPr>
        <b/>
        <u/>
        <sz val="36"/>
        <color theme="1"/>
        <rFont val="Aptos Narrow (Body)"/>
      </rPr>
      <t>sectoriales</t>
    </r>
  </si>
  <si>
    <t>Instrucciones y selección</t>
  </si>
  <si>
    <r>
      <t xml:space="preserve">Instrucciones para el sector </t>
    </r>
    <r>
      <rPr>
        <b/>
        <u/>
        <sz val="28"/>
        <color theme="1"/>
        <rFont val="Aptos Narrow (Body)"/>
      </rPr>
      <t>"Ganadería" y "Agricultura"</t>
    </r>
  </si>
  <si>
    <r>
      <t xml:space="preserve">Instrucciones para el sector </t>
    </r>
    <r>
      <rPr>
        <b/>
        <u/>
        <sz val="28"/>
        <color theme="1"/>
        <rFont val="Aptos Narrow"/>
        <scheme val="minor"/>
      </rPr>
      <t>Forestal</t>
    </r>
  </si>
  <si>
    <t>1. Seleccione un sector y verifique en el panel bajo "propósito" que la actividad a financiar se enmarca en las actividades contempladas para este sector.</t>
  </si>
  <si>
    <r>
      <t xml:space="preserve">1.  </t>
    </r>
    <r>
      <rPr>
        <b/>
        <sz val="26"/>
        <color theme="1"/>
        <rFont val="Aptos Narrow"/>
        <scheme val="minor"/>
      </rPr>
      <t xml:space="preserve">Únicamente para el sector forestal: </t>
    </r>
    <r>
      <rPr>
        <sz val="26"/>
        <color theme="1"/>
        <rFont val="Aptos Narrow"/>
        <scheme val="minor"/>
      </rPr>
      <t xml:space="preserve"> Seleccione el sector en el paso anterior, y  luego una categoría de prácticas forestales.</t>
    </r>
  </si>
  <si>
    <t xml:space="preserve">2. Seleccione un nivel de prácticas en el paso 3 (básicas, intermedias, avanzadas o no elegibles) para visualizar la lista de prácticas elegibles </t>
  </si>
  <si>
    <t>2. En caso de haber seleccionado la categoria 1.1 o 1.2 podrá visualizar la lista de prácticas elegibles directamente en el panel inferior derecho</t>
  </si>
  <si>
    <t xml:space="preserve">3.  Para visualizar más información sobre la práctica y ejemplos, continue con la selección en la parte inferior "Ejemplos"		</t>
  </si>
  <si>
    <t>3. En caso de haber seleccionado la categoría 2.1, 2.2 o 2.3 continue con la selección de un nivel de práctica (Básico, intermedio, avanzado) para visualizar la lista de prácticas elegibles en el panel inferior derecho.</t>
  </si>
  <si>
    <t>Categoría - Forestal</t>
  </si>
  <si>
    <t>Nivel de práctica</t>
  </si>
  <si>
    <t>Uso del Suelo (Transversal)</t>
  </si>
  <si>
    <t xml:space="preserve">Solo en caso de elegir el sector forestal continue con este panel: </t>
  </si>
  <si>
    <t>-No aplica-</t>
  </si>
  <si>
    <t>Independientemente del sector seleccionado, continue con la selección del nivel de práctica:</t>
  </si>
  <si>
    <t>Prácticas básicas</t>
  </si>
  <si>
    <t>Prácticas elegibles</t>
  </si>
  <si>
    <t>Propósito</t>
  </si>
  <si>
    <t>Listas de prácticas elegibles por sector y nivel</t>
  </si>
  <si>
    <t>Ejemplos</t>
  </si>
  <si>
    <t>Práctica</t>
  </si>
  <si>
    <t>Conservación del suelo</t>
  </si>
  <si>
    <t>Seleccione una práctica concreta para más información. Verifique que se seleccionaron correctamente el sector y el nivel de prácticas en el primer panel.</t>
  </si>
  <si>
    <t>Inversiones complementarias</t>
  </si>
  <si>
    <t>Solicite al tomador del financiamiento un plan o sistema de gestión de riesgos sociales,  que tenga en cuenta los siguientes objetivos y pilares sociales dentro de su operación.</t>
  </si>
  <si>
    <t>Nota: Esta ficha pretende dar una idea de cómo estructurar este análisis, aunque no pretende ser exhaustiva. El nivel de detalle del análisis dependerá de la escala y nivel de riesgo de cada proyecto</t>
  </si>
  <si>
    <t>Para más información, consulte la Guía de Implementación</t>
  </si>
  <si>
    <t>Objetivos Sociales</t>
  </si>
  <si>
    <t>Pilares Sociales Sugeridos</t>
  </si>
  <si>
    <t>Preguntas clave</t>
  </si>
  <si>
    <t>Fuentes de verificación sugeridas</t>
  </si>
  <si>
    <t>Elementos de gobernanza corporativa</t>
  </si>
  <si>
    <t xml:space="preserve">  - Anticorrupción y soborno
- Competencia justa
- Protección del consumidor 
- Participación de la comunidad 
- Prácticas de contratación 
- Competencia leal
-  Buen gobierno corporativo</t>
  </si>
  <si>
    <t>¿El tomador del financiamiento cuenta con un Sistema de Gestión Antisoborno formalmente adoptado y documentado conforme a la norma ISO 37001?
¿Existe un compromiso explícito de la alta dirección y responsables de cumplimiento en la prevención del soborno?
¿Existen controles financieros y no financieros para prevenir el soborno?
¿Se realizan procesos de debida diligencia a terceros y socios comerciales?
¿El proyecto o actividad del tomador del financiamiento ha contemplado mecanismos de información y participación ciudadana cuando corresponde?
¿Se ha garantizado el acceso a la información pública relacionada con el proyecto?
¿Existen mecanismos para recibir y atender observaciones, quejas o aportes ciudadanos?</t>
  </si>
  <si>
    <t>Herramientas internas que permitan cubrir los posibles impactos ambientale no incluidos en el SARAS, por ejemplo: 
- Listas de chequeo de evaluación, listas de exclusión, preguntas de control, entre otras.</t>
  </si>
  <si>
    <t>Derechos humanos</t>
  </si>
  <si>
    <t xml:space="preserve">  - Trabajo y condiciones laborales Salud y Seguridad en el Trabajo
-  Igualdad de genero
-  No discriminación, diversidad e igualdad de oportunidades</t>
  </si>
  <si>
    <t>¿El tomador del financiamiento cuenta con políticas y procedimientos para prevenir y sancionar la violencia y el acoso laboral?
¿Existen mecanismos confidenciales de denuncia y protección contra represalias?
¿Cuenta el tomador del financiamiento con políticas sobre igualdad de género que incluyan disposiciones relativas a la igualdad salarial, procesos de contratación y promoción sin sesgos, prevención del acoso, conciliación y corresponsabilidad, cultura organizacional inclusiva, desarrollo de capacidades de las personas colaboradoras?
¿Existen medidas para prevenir y sancionar la discriminación contra la mujer en el ámbito laboral?
¿El tomador del financiamiento cuenta con un sistema o programa de Seguridad y Salud en el Trabajo conforme a la normativa panameña?
¿Se han identificado y gestionado los riesgos laborales asociados a sus actividades?"
¿El personal recibe capacitación y cuenta con equipos de protección adecuados?</t>
  </si>
  <si>
    <t>Pueblos Indígenas y patrimonio cultural</t>
  </si>
  <si>
    <t xml:space="preserve"> - Pueblos indígenas 
- Protección del Patrimonio Cultural</t>
  </si>
  <si>
    <t>¿El tomador del financiamiento ha comprado, alquilado o arrendado terrenos dentro de reservas indígenas?
¿El tomador del financiamiento ha celebrado relaciones contractuales o acuerdos con Comunidades Indígenas?
¿El tomador del financiamiento ha llevado a cabo proyectos de desarrollo o explotación comercial que impacten territorios o recursos indígenas?
¿El tomador del financiamiento es propietario u ocupa un inmueble declarado patrimonio histórico-arquitectónico?
¿El tomador del financiamiento ha sido sancionado por daño o destrucción de inmuebles declarados de interés histórico-arquitectónico?
¿Las actividades del tomador del financiamiento involucran bienes culturales, arqueológicos o patrimoniales? ¿Se cuenta con las autorizaciones correspondientes para la tenencia, intervención o traslado de bienes culturales?
¿Cuenta el tomador del financiamiento con sistemas de gestión ambiental y social, los cuales cubran elementos como la reducción del consumo de recursos, la prevención o minimización de la contaminación del aire, agua y suelo; sus impactos potenciales en las comunidades circundantes, incluyendo la salud y seguridad pública, la seguridad del personal y la preparación para emergencias; la protección de la biodiversidad y la gestión sostenible de los recursos naturales, especialmente en hábitats críticos o áreas protegidas; disposiciones específicas para salvaguardar los derechos e intereses de los pueblos indígenas afectados por su operación?</t>
  </si>
  <si>
    <t>Instrumentos sugeridos para fortalecer el Sistema de Administración de Riesgos Ambientales y Sociales - a nivel del banco</t>
  </si>
  <si>
    <t>Los siguientes instrumentos y fuentes de verificación sugeridas son una guía específicamente para los bancos, para fortalecer su SARAS en concordancia con la Taxonomía de Finanzas Sostenibles de Panamá.</t>
  </si>
  <si>
    <t>Instrumento</t>
  </si>
  <si>
    <t>Norma técnica DGNTI-COPANIT ISO 37001:2016 de Sistemas de Gestión Antisoborno</t>
  </si>
  <si>
    <t>Manual del Sistema de Gestión Antisoborno (SGAS) aprobado por la alta dirección.
Certificación ISO 37001 emitida por un organismo acreditado o evidencia de implementación en curso.</t>
  </si>
  <si>
    <t>Política antisoborno firmada y difundida internamente.
Declaraciones de compromiso de la alta dirección y del Oficial de Cumplimiento.</t>
  </si>
  <si>
    <t>Políticas y procedimientos sobre pagos, donaciones, patrocinios y regalos.
Procedimientos de canales de denuncia (línea ética, buzón, correo electrónico).</t>
  </si>
  <si>
    <t>Procedimientos de debida diligencia de terceros (proveedores, contratistas, agentes).
Registros de evaluación de riesgo de soborno de terceros.
Cláusulas contractuales antisoborno.</t>
  </si>
  <si>
    <t>Ley 6 de 22 de febrero de 2002 y ley 14 de abril de 2015 (participación ciudadana)</t>
  </si>
  <si>
    <t>Solicitudes y respuestas de información conforme a la Ley 6 de 2002.
Documentación publicada en sitios web institucionales o tablones informativos
Procedimientos de recepción y gestión de comentarios o quejas.
Registros de consultas públicas, audiencias o reuniones comunitarias.</t>
  </si>
  <si>
    <t>El convenio 190 - ley 321 de 29 de agosto de 2022 (violencia y acoso laboral)</t>
  </si>
  <si>
    <t xml:space="preserve">Política interna de prevención del acoso y violencia laboral.
Procedimientos de denuncia y atención de casos.
</t>
  </si>
  <si>
    <t>Canales de denuncia internos
Política de no represalias</t>
  </si>
  <si>
    <t>Ley No. 4 (29 de enero 1999) (Igualdad de oportunidades a las mujeres)</t>
  </si>
  <si>
    <t>Política de igualdad de género de la empresa
Códigos de ética o reglamentos internos con enfoque de género.</t>
  </si>
  <si>
    <t>Reglamentos y disposiciones sobre salarios, procesos de contratación y promoción</t>
  </si>
  <si>
    <t>Programas de formación y capacitación del personal</t>
  </si>
  <si>
    <t>Procesos para la atención de conciliaciones, terminaciones de contrato, liquidaciones</t>
  </si>
  <si>
    <t>Ley No.17 (28 de marzo 2001) (Discriminación a la mujer)</t>
  </si>
  <si>
    <t xml:space="preserve">Código de ética o conducta con enfoque de género.
</t>
  </si>
  <si>
    <t>Ley 7 de 14 de febrero de 2018 (SST)</t>
  </si>
  <si>
    <t>Programa o manual de SST.
Políticas y procedimientos de prevención de riesgos laborales.</t>
  </si>
  <si>
    <t>Registros de capacitaciones en SST.
Entrega y uso de EPP.</t>
  </si>
  <si>
    <t>Ley No. 37 de 2016 (Pueblos indígenas)</t>
  </si>
  <si>
    <t>Consultas en el Registro Público de Panamá (titularidad y gravámenes).
Verificación ante la Autoridad Nacional de Administración de Tierras (ANATI) sobre ubicación en tierras colectivas o comarcas indígenas.
Certificaciones de límites territoriales emitidas por ANATI o autoridades comarcales.</t>
  </si>
  <si>
    <t>Contratos, convenios o memorandos de entendimiento suscritos con Congresos Generales, Congresos Regionales o autoridades tradicionales indígenas
Actas de aprobación comunitaria emitidas por las autoridades indígenas competentes.</t>
  </si>
  <si>
    <t>Actas de consulta y acuerdos con las asociaciones de desarrollo indígena.
Autorizaciones formales de las autoridades indígenas para el uso de tierras o paso de infraestructura.
Evidencia de compensación o beneficios compartidos (si aplica).
Estudios de impacto social que incluyan un capítulo sobre pueblos indígenas.</t>
  </si>
  <si>
    <t>Convención sobre la Protección del Patrimonio Mundial Cultural y Natural ratificada por Panamá</t>
  </si>
  <si>
    <t xml:space="preserve">Consultas en el Registro Nacional de la Propiedad </t>
  </si>
  <si>
    <t>Certificación de bienes declarados</t>
  </si>
  <si>
    <t>Acuerdo interinstitucional y multidisciplinario especializado para combatir el tráfico ilícito de bienes culturales de Panamá</t>
  </si>
  <si>
    <t>Permisos y autorizaciones del Ministerio de Cultura (MiCultura) o del Instituto Nacional de Cultura (INAC), cuando aplique.
Certificados de origen o procedencia legal.</t>
  </si>
  <si>
    <t>Convenios fundamentales de la Organización Internacional del Trabajo (OIT) relativo a los Principios y Derechos Fundamentales en el Trabajo</t>
  </si>
  <si>
    <t>Consultas de expedientes judiciales</t>
  </si>
  <si>
    <t>Consultas ante gremiales sindicales</t>
  </si>
  <si>
    <t xml:space="preserve">Consultas en la prensa
reglamentos internos, planillas, actas de comité de salud y seguridad, evidencia de libertad sindical, políticas de no discriminación e igualdad de oportunidades, inspecciones de MITRADEL </t>
  </si>
  <si>
    <t>Líneas Directrices de la OCDE para Empresas Multinacionales</t>
  </si>
  <si>
    <t>Informes de transparencia y reporte de resultados de la empresa</t>
  </si>
  <si>
    <t>Procesos de debida diligencia actualizados</t>
  </si>
  <si>
    <t>Sistemas de control interno y programas éticos para prevenir acciones ilícitas</t>
  </si>
  <si>
    <t>Consultas ante el Ministerio de Economía, Industria y Comercio, y ante la Defensoría de los Habitantes</t>
  </si>
  <si>
    <t>Consultas en la prensa</t>
  </si>
  <si>
    <t xml:space="preserve">Consultas ante el Registro de Propiedad Intelectual del Registro Nacional </t>
  </si>
  <si>
    <t>Consulta de expedientes judiciales</t>
  </si>
  <si>
    <t>Consultas ante la Comisión para Promover la Competencia (COPROCOM)</t>
  </si>
  <si>
    <t>Consultas ante el Ministerio de Hacienda</t>
  </si>
  <si>
    <t>Principios rectores de la ONU sobre las empresas y los derechos humanos</t>
  </si>
  <si>
    <t>Documento de declatoria</t>
  </si>
  <si>
    <t>Normas de Desempeño del IFC:</t>
  </si>
  <si>
    <t>Sistemas de gestión ambiental y social de la empresa</t>
  </si>
  <si>
    <t xml:space="preserve">       i.         Evaluación y gestión de los riesgos e impactos ambientales y sociales.</t>
  </si>
  <si>
    <t xml:space="preserve">      ii.         Trabajo y condiciones laborales.</t>
  </si>
  <si>
    <t xml:space="preserve">     iii.         Salud y seguridad de la comunidad.</t>
  </si>
  <si>
    <t xml:space="preserve">     iv.         Adquisición de tierras y reasentamiento involuntario.</t>
  </si>
  <si>
    <t xml:space="preserve">      v.         Pueblos Indígenas.</t>
  </si>
  <si>
    <t xml:space="preserve">     vi.         Patrimonio cultural.</t>
  </si>
  <si>
    <t>Contribución_sustancial</t>
  </si>
  <si>
    <t>Doc_CS</t>
  </si>
  <si>
    <t>Indicadores_CS</t>
  </si>
  <si>
    <t>NHDS_adaptacion</t>
  </si>
  <si>
    <t>Doc_adaptacion</t>
  </si>
  <si>
    <t>NHDS_biodiversidad</t>
  </si>
  <si>
    <t>Doc_biodiversidad</t>
  </si>
  <si>
    <t>NHDS_economiacircular</t>
  </si>
  <si>
    <t>Doc_economiacircular</t>
  </si>
  <si>
    <t>NHDS_recursohidrico</t>
  </si>
  <si>
    <t>Doc_recursohidrico</t>
  </si>
  <si>
    <t>NHDS_contaminacion</t>
  </si>
  <si>
    <t>Doc_contaminacion</t>
  </si>
  <si>
    <t>NHDS_suelo</t>
  </si>
  <si>
    <t>Doc_suelo</t>
  </si>
  <si>
    <t>Clave</t>
  </si>
  <si>
    <t xml:space="preserve">
Solicitar un documento técnico, diseño de proyecto o comprobante de compra que confirme que se trata de una planta de generación de energía solar fotovoltaica, destinada a la producción de electricidad a partir de radiación solar, mediante el uso de paneles o módulos fotovoltaicos y sus componentes asociados
</t>
  </si>
  <si>
    <t>I. Capacidad instalada o proyectada (MW)
II. Generación de energía eléctrica anual (KWh/año) (proyectada vs anual)</t>
  </si>
  <si>
    <t>NA</t>
  </si>
  <si>
    <t>1. Contar con un plan de rescate y reubicación de fauna y flora silvestre, siempre y cuando se encuentre evidencia significativa de la presencia de fauna con respecto a cantidad y variedad de especies.
2.  Contar en caso de que aplique con Estudios de Impacto Ambiental de Panamá según lo estipulado en el Decreto Ejecutivo 1 de 2023 o la normativa vigente, autorizados por la autoridad competente, con vigencia y de informes de cumplimiento de condicionantes ambientales.</t>
  </si>
  <si>
    <t>Si la planta solar es de gran escala, por ejemplo más de 500 kw o con fines comerciales; o que se ubique en una zona ambientalmente sensible (como áreas protegidas, manglares o humedales), o implique movimientos de tierra o deforestación significativa se deberá:
1. Solicitar y verificar que el Plan de Manejo Ambiental incluya un plan de rescate y reubicación de fauna y flora silvestre, vinculado a la existencia de los permisos de tala y remoción de vegetación correspondientes.
2. Solicitar y verificar el Estudio de Impacto Ambiental (EIA), asegurando que cumpla con el contenido y los requisitos establecidos en la normativa ambiental vigente.</t>
  </si>
  <si>
    <t xml:space="preserve"> 1.  Formule un Plan de Economía Circular en el que se evalúa la disponibilidad de equipos y componentes de alta durabilidad y reciclabilidad, y que se establezcan actividades específicas para el desmonte y reacondicionamiento de piezas.
2. Se deberá establecer un sitio de disposición momentánea dentro de la obra, para acumular los desechos, desperdicios, residuos y basura sin impedir el paso. </t>
  </si>
  <si>
    <t>1. Solicitar y verificar un plan que demuestre la evaluación de equipos y componentes. El plan debe esquematizar las actividades de desmonte y reacondicionamiento.
2. Solicitar y verificar un plan de gestión de residuos y un registro fotográfico el cumplimiento de los sitios de adecuada disposición de residuos. 
-  Solicitar y verificar el Estudio de Impacto Ambiental (EIA), asegurando que cumpla con el contenido y los requisitos establecidos en la normativa ambiental vigente.</t>
  </si>
  <si>
    <t>EGE2. Generación de electricidad a partir de energía solar concentrada</t>
  </si>
  <si>
    <t>Revise en el perfil del proyecto la tecnología que se financiará. Verifique que se trata de Energía Solar Concentrada (CSP, por sus siglas en inglés Concentrated Solar Power), la cual produce electricidad al concentrar los rayos del sol que calientan un medio (generalmente un líquido o gas) para luego mover una turbina de vapor o gas e impulsar un generador eléctrico. Cualquier otra tecnología adicional dentro del proyecto que no corresponda con la descrita deberá analizarse por separado.</t>
  </si>
  <si>
    <t>I. Capacidad instalada o proyectada (MW)
II. Generación de energía eléctrica anual (KWh/año) (proyectada vs anual)
III. Capacidad instalada o proyectada en cogeneración de calor/frio a partir de energía solar concentrada (MW)</t>
  </si>
  <si>
    <t xml:space="preserve"> 1. Contar con Estudios de Impacto Ambiental de Panamá, según el Decreto Ejecutivo 1 de 2023 o la normativa vigente, autorizados por la autoridad competente, con vigencia y de informes de cumplimiento de condicionantes ambiental. 
2. Evitar los posibles impactos negativos en la avifauna por las altas temperaturas generadas por las plantas de esta actividad.</t>
  </si>
  <si>
    <t xml:space="preserve">1. Solicitar Estudio de Impacto Ambiental aprobado por el Ministerio de Ambiente.
2. Verifique que el proyecto contempla medidas para evitar los impactos negativos sobre la avifauna a causa de las altas temperaturas generadas por la planta. Algunas medidas que deben considerarse son: 
- Selección de la ubicación: Las plantas deben ubicarse lejos de rutas migratorias, zonas de anidación y hábitats críticos para las aves. Una evaluación de impacto ambiental exhaustiva, específica para la avifauna, es crucial antes de la construcción.
- Sistemas de dispersión: El uso de sistemas que dispersen los haces de luz concentrada cuando no se necesitan, especialmente en zonas de vuelo de aves, puede reducir el riesgo térmico.
- Reflectores de bajo impacto: Elegir materiales de espejos que reflejen menos la luz ultravioleta podría ayudar a reducir la atracción de insectos (fuente de alimento) y, por ende, de las aves.
- Planificación del paisaje: Incorporar elementos forestales y cuerpos de agua cerca de la planta puede ofrecer a las aves zonas de refugio y descanso seguras. 
-Monitoreo constante: Implementar programas de monitoreo de aves a corto y largo plazo es fundamental para evaluar el impacto real y ajustar las medidas de mitigación.
- Dispositivos de disuasión: Instalar dispositivos acústicos o visuales para ahuyentar a las aves del área de peligro.
- Cierre por condiciones climáticas: En días con alta actividad de aves migratorias, especialmente con condiciones que favorecen su vuelo a bajas altitudes, la planta podría reducir su operación para minimizar el riesgo. </t>
  </si>
  <si>
    <t xml:space="preserve"> Formule un Plan de Economía Circular en el que se evalúa la disponibilidad de equipos y componentes de alta  durabilidad y reciclabilidad, y que se establezcan actividades específicas para el desmonte y reacondicionamiento de piezas.</t>
  </si>
  <si>
    <t>1. Solicite un Plan de Economía Circular para el proyecto, el cual debe contener elementos clave como:
- Evaluar el impacto ambiental de todas las fases del proyecto (producción, instalación, operación y desmantelamiento).
- Priorizar materiales sostenibles, reciclables, de bajo impacto ambiental y, si es posible, de origen local.
- Diseñar el proyecto con componentes modulares que faciliten su reparación, actualización y desmontaje selectivo al final de su vida útil. 
- Optimizar el consumo de energía auxiliar en la planta, utilizando la propia energía generada para los procesos internos (autoconsumo).
- Establecer objetivos claros de reducción de residuos en todas las etapas, especialmente en la construcción y operación. 
- Implementar programas de mantenimiento avanzados para prolongar la vida útil de los componentes.
- Desarrollar protocolos para la reutilización de piezas y equipos dentro del mismo proyecto o en otros.
- Formar a los trabajadores en prácticas de economía circular y sostenibilidad para asegurar la correcta implementación del plan. 
- Incluir un plan detallado para el desmantelamiento seguro de la planta al final de su vida útil, garantizando el reciclaje de materiales como el acero, el vidrio, los cables y los componentes electrónicos.
- Asegurar la recuperación de materiales valiosos o críticos para reintroducirlos en la cadena de suministro.
- Colaborar con empresas locales de reciclaje y gestores de residuos certificados para manejar adecuadamente los materiales recuperados. 
-Asegurar que el plan se alinea con la legislación ambiental panameña vigente y la Hoja de Ruta de Economía Circular del país.
-Incluir planes para la creación de empleos locales y la colaboración con las comunidades aledañas, asegurando un beneficio social y la aceptación del proyecto.
-Establecer indicadores clave de rendimiento (KPIs) para medir el progreso del plan de economía circular y reportar los resultados de manera transparente a las autoridades.</t>
  </si>
  <si>
    <t xml:space="preserve"> 1. Evitar los posibles impactos negativos del sistema de enfriamiento sobre los recursos hídricos. 
 2. Tener un plan de monitoreo de las aguas para el enfriamiento y residuales.</t>
  </si>
  <si>
    <t xml:space="preserve">
1. Verifique que el perfil del proyecto describe detalladamente las medidas que se tomarán para evitar posibles impactos negativos de los sistemas de enfriamiento de las plantas sobre los recursos hídricos. Algunos elementos clave que deben considerarse son:
- Evaluar cuidadosamente la ubicación de la planta para evitar zonas de estrés hídrico o con ecosistemas sensibles. 
-Asegurar la participación de las comunidades y organizaciones locales en la planificación para garantizar la aceptación social. 
-Utilizar tecnologías de enfriamiento seco para reducir el consumo de agua hasta en un 90% en comparación con los sistemas húmedos.
-Combinar sistemas de enfriamiento húmedo y seco para optimizar el uso del agua y la eficiencia de la planta.
-Explorar el uso de fuentes de agua alternativas.
-Implementar prácticas que permitan recircular y reutilizar el agua dentro de la planta para reducir la extracción de recursos hídricos locales.
-Utilizar tecnologías para monitorear el consumo de agua en tiempo real y optimizar la eficiencia hídrica. 
-En las operaciones de limpieza y mantenimiento, utilizar productos químicos biodegradables para evitar la contaminación de las aguas superficiales y subterráneas.
-Establecer protocolos para la correcta eliminación de residuos para evitar la contaminación del agua. 
-Optimizar la limpieza de los espejos de la planta con tecnologías de rociado y cepillado eficientes.
2. Tener un plan de monitoreo de las aguas para el enfriamiento y residuales.
</t>
  </si>
  <si>
    <t>EGE3. Generación de electricidad a partir de energía eólica​</t>
  </si>
  <si>
    <t>Solicitar un documento técnico, diseño de proyecto o reporte que confirme que se trata de una planta de generación de energía eólica, destinada a la producción de electricidad, mediante el uso de aerogeneradores y sus componentes asociados.</t>
  </si>
  <si>
    <t xml:space="preserve"> 1.  Evitar la posible perturbación, desplazamiento o colisión de aves por la construcción y operación de parques eólicos.
2. Evitar los posibles impactos visuales generados por el cambio de paisaje en la instalación de aerogeneradores.
3.  En el caso de la construcción de energía eólica marina, la actividad no debe obstaculizar la consecución del buen estado medioambiental del ecosistema marino y la biodiversidad.
Cumplir con la reglamentación panameña, estipulada en el proceso de Evaluación de Impacto Ambiental según el Decreto Ejecutivo 1 de 2023 o la normativa vigente, que dicta el proceso de estudio de impacto ambiental en Panamá y aplicar políticas nacionales panameñas.</t>
  </si>
  <si>
    <t>1. Solicitar y verificar un estudio de impacto ambiental que demuestre la consideración de los aspectos relacionados como potenciales riesgos para el entorno. Incluyendo el estudio del impacto visual y la línea base biótica. 
2. El estudio debe incluir una sección que contraste el cumplimiento de la regulación y normativa establecida. En su defecto, solicitar una declaración de cumplimiento relacionando las normativas aplicables.
3.  Solicitar y verificar un plan de monitoreo de aves con la metodología de informes de monitoreo durante la operación.</t>
  </si>
  <si>
    <t>1.  Formule un Plan de Economía Circular en el que se evalúa la disponibilidad de equipos y componentes de alta durabilidad y reciclabilidad, y que se establezcan actividades específicas para el desmonte y reacondicionamiento de piezas.
2.  Disponer adecuadamente de los lubricantes y refrigerantes usados por los sistemas eólicos.</t>
  </si>
  <si>
    <t>1. Solicitar un plan que demuestre la evaluación de equipos y componentes. El plan debe esquematizar las actividades de desmonte y reacondicionamiento.
2. Solicitar un plan de gestión de residuos y un registro fotográfico del cumplimiento de los sitios de adecuada disposición de residuos. De igual forma, el plan debe incluir una medología de gestión adecuada específica para el tipo de residuo relaiconado en el requisito.</t>
  </si>
  <si>
    <t>1. Evitar los residuos generados por las palas de las turbinas eólicas, tanto terrestres como marinas, al final de su vida.
2. Evitar el ruido subacuático creado en la instalación de turbinas eólicas marinas</t>
  </si>
  <si>
    <t>1. Solicitar el plan de gestión de residuos del proyecto donde se evidencie la gestión de los residuos generados por las turbinas eólicas
2. Solicitar y verificar el plan de gestión marina para sistemas eólicos marinos</t>
  </si>
  <si>
    <t>EGE4. Generación de electricidad a partir de energía oceánica</t>
  </si>
  <si>
    <t>Revise en el perfil del proyecto la tecnología que se financiará. Verifique que se trata de energía oceánica o mareomotriz, la cual aprovecha el movimiento de las mareas y lo transforma en energía eléctrica. Cualquier otra tecnología adicional dentro del proyecto que no corresponda con la descrita deberá analizarse por separado.</t>
  </si>
  <si>
    <t xml:space="preserve"> 1. Cumplir con la reglamentación panameña, estipulada en el proceso de Evaluación de Impacto Ambiental según el Decreto Ejecutivo 1 de 2023 o la normativa vigente, que dicta el proceso de estudio de impacto ambiental en Panamá y aplicar políticas nacionales panameñas.
2. Evitar los posibles impactos negativos en los ecosistemas marinos y la biodiversidad.</t>
  </si>
  <si>
    <t>1. Solicitar Estudio de Impacto Ambiental aprobado por el Ministerio de Ambiente.
2. Verifique que el proyecto describa detalladamente las medidas que se tomarán para evitar los impactos negativos en los ecosistemas marinos y la biodiversidad. Algunas medidas que deberán considerar el proyecto son:
-Evitar áreas marinas protegidas, rutas migratorias de fauna (como tortugas marinas y cetáceos) y ecosistemas sensibles, como arrecifes de coral y manglares.
-Involucrar a científicos, biólogos marinos y las comunidades locales desde las primeras etapas del proyecto.
-Los dispositivos deben usar fluidos lubricantes y hidráulicos biodegradables y estar diseñados para prevenir fugas accidentales.
-Emplear tecnologías de construcción de bajo impacto y aislar los componentes ruidosos.
-Los anclajes y cimientos deben diseñarse para minimizar la perturbación de los hábitats bentónicos (del fondo marino), con especial atención a los lechos de algas y las zonas de cría.
-Diseñar dispositivos que no obstruyan las rutas de peces, tortugas y mamíferos marinos.
-Evitar el "efecto arrecife" (desarrollo de nuevos ecosistemas artificiales en los equipos).
-Priorizar los sistemas modulares para la energía de las corrientes de marea, los cuales permiten instalaciones más pequeñas y menos invasivas en lugar de grandes presas.
-Establecer un plan de monitoreo a largo plazo para evaluar los efectos reales de la instalación en la biodiversidad, las corrientes y la salinidad, permitiendo ajustar o corregir cualquier impacto imprevisto.</t>
  </si>
  <si>
    <t>Evaluar y utilizar los equipos y componentes de alta durabilidad y reciclabilidad, que sean fáciles de desmontar y reacondicionar.</t>
  </si>
  <si>
    <t xml:space="preserve">1. El perfil del proyecto debe contener información detallada sobre los equipos que se adquirián. Deberá demostrarse que se han comparado las opciones que ofrece el mercado, según sus índices de durabilidad y reciclabilidad, optando por aquellas con mejor desempeño en estos sentidos. </t>
  </si>
  <si>
    <t>Ver NHDS 2</t>
  </si>
  <si>
    <t>Evitar la posible contaminación por los lubricantes y las pinturas antiincrustantes.</t>
  </si>
  <si>
    <t>1. Verifique que el perfil del proyecto describa detalladamente las medidas que se tomarán para evitar la posible contaminación por lubricantes y pinturas antiincrustantes. Algunas medidas que deben contemplarse son: Utilizar pinturas de baja toxicidad, explorar soluciones repelentes no tóxicas, Implementar sistemas ultrasónicos, Aplicar el recubrimiento adecuadamente, Usar lubricantes biodegradables, Mantener un estricto programa de mantenimiento para prevenir fugas de lubricantes y otros químicos, Gestionar adecuadamente los residuos y materiales peligrosos, como los lubricantes usados y las pinturas, Seguir los intervalos de mantenimiento recomendados y verificar la integridad de las partes sumergidas, Evaluar la huella ambiental de las actividades y establecer objetivos de mejora para minimizar el impacto, Concienciar y capacitar a los trabajadores sobre la importancia de la protección ambiental y las mejores prácticas.</t>
  </si>
  <si>
    <t>La actividad cumple con cualquiera de los siguientes criterios (incluye sistemas nuevos y de modernización o rehabilitación): 
Sistemas a filo de agua (sin reservorios): 
- Las instalaciones de energía hidroeléctrica a filo de agua deben alinearse con los parámetros establecidos por las autoridades ambientales relevantes para ser elegibles.
Sistemas con reservorios o embalses: 
- La densidad de potencia de la instalación de generación de electricidad es superior a 5 W/m2, o 
-Las emisiones de GEI del ciclo de vida de la generación de electricidad a partir
de energía hidroeléctrica son inferiores a 100 gCO2 e/kWh5
. Las emisiones de GEI del ciclo de vida se calculan utilizando la Organización Internacional de Normalización (ISO) 14067:2018,14064-1:2018 o la herramienta G-res. Las emisiones cuantificadas de GEI del ciclo de vida son verificadas por un tercero independiente
Almacenamiento por bombeo hidroeléctrico:
- Los sistemas de almacenamiento por bombeo deben cumplir con los criterios para los sistemas con reservorios.
- Las instalaciones de almacenamiento por bombeo son elegibles si cumplen con los requisitos anteriores. Es importante asegurar que se cargarán las instalaciones con energía que tiene emisiones menos de 100gCO2/kWh.</t>
  </si>
  <si>
    <t>1. Para clasificar el tipo de sistema, solicitar el diseño técnico donde se permita evidenciar su clasificación.
Adicionalmente:
2. Para sistemas a filo de agua:
- Solicitar la documentación que valide el cumplimiento de las normativas y regulaciones ambientales emitidas por las entidades correspondientes. En su defecto, solicitar una declaración de cumplimiento relacionando las normativas aplicables.
3. Para sistemas con reservorios o embalses:
- Solicitar el diseño técnico donde se evidencie la densidad de potencia de la instalación. Verificar frente al umbral establecido por la Taxonomía.
- Solicitar el cálculo de emisiones de gases de efecto invernadero durante el ciclo de vida. Verificar la validez de la metodología del cálculo (ejemplos listados en el criterio o similares equivalentes).
4. Para sistemas con almacenamiento por bombeo hidroeléctrico:
- En caso de que aplique, solicitar el cálculo de emisiones de gases de efecto invernadero correspondientes a la energía empleada para la carga de las instalaciones. Verificar el cumplimiento del umbral establecido en la Taxonomía.</t>
  </si>
  <si>
    <r>
      <rPr>
        <sz val="14"/>
        <color rgb="FF000000"/>
        <rFont val="Aptos Narrow"/>
        <scheme val="minor"/>
      </rPr>
      <t>I. Capacidad instalada o proyectada (MW)
II. Generación de energía eléctrica anual (KWh/año) (proyectada vs anual)
III. Emisiones de CO</t>
    </r>
    <r>
      <rPr>
        <sz val="10"/>
        <color rgb="FF000000"/>
        <rFont val="Aptos Narrow"/>
        <scheme val="minor"/>
      </rPr>
      <t>2</t>
    </r>
    <r>
      <rPr>
        <sz val="14"/>
        <color rgb="FF000000"/>
        <rFont val="Aptos Narrow"/>
        <scheme val="minor"/>
      </rPr>
      <t>eq por kWh generada o proyectada en el ciclo de vida (tCO</t>
    </r>
    <r>
      <rPr>
        <sz val="10"/>
        <color rgb="FF000000"/>
        <rFont val="Aptos Narrow"/>
        <scheme val="minor"/>
      </rPr>
      <t>2</t>
    </r>
    <r>
      <rPr>
        <sz val="14"/>
        <color rgb="FF000000"/>
        <rFont val="Aptos Narrow"/>
        <scheme val="minor"/>
      </rPr>
      <t>eq/Kwh)</t>
    </r>
  </si>
  <si>
    <t>" 1. Antes de la construcción, se debe llevar a cabo una evaluación de impacto del proyecto para valorar todas sus posibles repercusiones en el estado de las masas de agua dentro de la misma cuenca hidrográfica y en los hábitats protegidos y las especies que dependen directamente del agua, considerando en particular los corredores de migración, los ríos de flujo libre o los ecosistemas cercanos a las condiciones inalteradas.
2. Evitar los posibles impactos negativos en la biodiversidad asociados con la fragmentación de ecosistemas y cambios en el hábitat; los regímenes hidrológicos e hidrogeológicos, las características del agua y la interferencia con las vías de migración de especies como resultado del establecimiento de la instalación y operación de las plantas hidroeléctricas.
3. Cumplir con la reglamentación panameña, estipulada en el proceso de Evaluación de Impacto Ambiental según el Decreto Ejecutivo 1 de 2023 o la normativa vigente, que dicta el proceso de estudio de impacto ambiental en Panamá y aplicar políticas
nacionales panameñas."</t>
  </si>
  <si>
    <t>1. Solicitar y verificar un estudio de impacto ambiental que demuestre la consideración de los aspectos relacionados como potenciales riesgos en el ecosistema. El estudio debe incluir una sección que contraste el cumplimiento de la regulación y normativa establecida. En su defecto, solicitar una declaración de cumplimiento relacionando las normativas aplicables.
2. Solicitar y verificarel plan de manejo ambiental, incluyendo las medidas aplicables a los impactos a la biodiversidad y gestión de fauna. Si aplica, verificar la inclusión del capítulo de compensación o inversión ambiental.
3. Solicitar y verificar el estudio hidrológico con el que se aprobó el contrato de concesión de agua, verificar la metodología de caudal ecológico y la efectividad de los pausos de fauna durante la operaeción del proyecto.</t>
  </si>
  <si>
    <t>1. Todos los proyectos deben cumplir con la siguiente reglamentación: Decreto Ley 35 del 22 de septiembre de 1966: Uso de las Aguas, y Ley 44 de 5 de agosto de 2002: Régimen  administrativo especial para el manejo, protección y conservación de las Cuencas Hidrográficas de la República de Panamá.
2. Establecer un plan de gestión de cuencas hídricas acorde con el marco normativo nacional y el Plan Nacional de Adaptación del Cambio Climático (en desarrollo) en el manejo integrado de cuencas hidrográficas, y a los Escenarios de Cambio Climático (MiAmbiente, 2022).
3. Alcanzar un buen estado o potencial ecológico, especialmente en relación con la continuidad y el flujo ecológico.
4. Cumplir con los principios del Convenio de la Comisión Económica de las Naciones Unidas para Europa (CEPE) sobre la Protección y Utilización de los Cursos de Agua Transfronterizos y de los Lagos Internacionales si aplica.
5. Garantizar un caudal ecológico mínimo (incluida la mitigación de las variaciones rápidas y a corto plazo del caudal o de las operaciones de hidrología) y el caudal de sedimentos.
6. Garantizar la migración de los peces aguas abajo y aguas arriba (como turbinas respetuosas con los peces, estructuras de guiado de peces, pasos de peces totalmente funcionales y medidas para detener o minimizar el funcionamiento y los vertidos durante la migración o el desove).
7. La planta no compromete el buen estado/potencial en cualquiera de los cuerpos de agua de la misma cuenca hidrográfica.</t>
  </si>
  <si>
    <t>1. Solicitar documentación del proyecto que valide el cumplimiento de los aspectos establecidos por los requisitos de la actividad y en cumplimiento de la normativa y regulación nacional.
2. Solicitar un plan de gestión de cuencas y verificar el cumplimiento frente a la normativa y regulación nacional.
3. Solicitar un plan de manejo ambiental donde se evidencien los cuidados y metodologías durante la operación del sistema en función del caudal ecológico mínimo, la migración de peces y el mantenimiento del buen estado del recurso hídrico.
4. Solicitar la resolución de la concesión de agua y el estudio hidrológico aprobado donde se evidencie la metodología correspondiente.
5. Solicitar declaración de cumplimiento relacionando las normativas aplicables.</t>
  </si>
  <si>
    <t>1. Evitar los vertimientos a cuerpos de agua y generación de residuos durante la construcción de las plantas.
2. Aplicar las técnicas de ingeniería apropiadas y prácticas para la reducción del ruido y vibraciones, determinadas por las autoridades competentes.
3. Establecer un plan de gestión de la cuenca fluvial.</t>
  </si>
  <si>
    <t>1. Solicitar el estudio de impacto ambiental, donde se detalle la evaluación de vertimientos a cuerpos de agua
2. Solicitar un plan de manejo ambiental donde se detalle la evaluación de ruido y vibraciones de residuos provenientes de la construcción. Así mismo, se debe evidenciar la gestión de contaminación auditiva.
3. Solicitar y verificar el plan de gestión de la cuenca fluvial</t>
  </si>
  <si>
    <t>EGE6. Generación de electricidad a partir de energía geotérmica</t>
  </si>
  <si>
    <r>
      <rPr>
        <sz val="14"/>
        <color rgb="FF000000"/>
        <rFont val="Aptos Narrow"/>
        <scheme val="minor"/>
      </rPr>
      <t xml:space="preserve">Las emisiones de GEI del ciclo de vida de la generación de electricidad a partir de energía geotérmica deben ser inferiores a 100 gCO2 e/kWh y se calculan utilizando ISO 14067:2018, ISO 14064-1:2018. Las emisiones cuantificadas de GEI del ciclo de vida son verificadas por un tercero independiente. 
</t>
    </r>
    <r>
      <rPr>
        <i/>
        <sz val="14"/>
        <color rgb="FF000000"/>
        <rFont val="Aptos Narrow"/>
        <scheme val="minor"/>
      </rPr>
      <t>Nota</t>
    </r>
    <r>
      <rPr>
        <sz val="14"/>
        <color rgb="FF000000"/>
        <rFont val="Aptos Narrow"/>
        <scheme val="minor"/>
      </rPr>
      <t>: En cuanto a la generación combinada de calor y energía, está cubierta por la actividad de construcción y operación de una instalación utilizada para la cogeneración de calor/ frío y energía a partir de energía geotérmica.</t>
    </r>
  </si>
  <si>
    <t>1. Solicite un informe técnico de un tercero independiente que verifique que las emisiones GEI del ciclo de vida del proyecto sean inferiores a 100 gCO2e/kWh, alcances 1 y 2. 
La metodología que se utilice para el cálculo debe ser ISO 14067:2018 o ISO 14064-1:2018. 
Deben considerarse los factores de emisión específicos de Panamá o, en su defecto, los del IPCC (Panel Intergubernamental sobre Cambio Climático) u otras fuentes reconocidas, justificando su selección.
El criterio debe establecer claramente qué etapas del ciclo de vida se incluirán en la evaluación. Para un proyecto geotérmico, esto abarca: 
-Exploración y desarrollo: Actividades de prospección y perforación inicial.
-Construcción: Fabricación e instalación de equipos e infraestructura.
-Operación y mantenimiento: Extracción del fluido geotérmico, generación de electricidad, inyección (re-inyección) y mantenimiento continuo. Esto incluye las emisiones fugitivas (CO2, metano (CH4), óxido nitroso (N2O)) del proceso y el consumo de combustibles fósiles (diésel, etc.).
-Desmantelamiento: Procesos al final de la vida útil de la planta.
Independencia e Imparcialidad: El criterio debe estipular que la verificación sea realizada por un tercero independiente, competente y sin conflictos de interés, siguiendo el principio de imparcialidad.</t>
  </si>
  <si>
    <r>
      <rPr>
        <sz val="14"/>
        <color rgb="FF000000"/>
        <rFont val="Aptos Narrow"/>
        <scheme val="minor"/>
      </rPr>
      <t>I. Capacidad instalada o proyectada (MW)
II. Generación de energía eléctrica anual (KWh/año) (proyectada vs anual)
III. Emisiones de CO</t>
    </r>
    <r>
      <rPr>
        <sz val="10"/>
        <color rgb="FF000000"/>
        <rFont val="Aptos Narrow"/>
        <scheme val="minor"/>
      </rPr>
      <t>2</t>
    </r>
    <r>
      <rPr>
        <sz val="14"/>
        <color rgb="FF000000"/>
        <rFont val="Aptos Narrow"/>
        <scheme val="minor"/>
      </rPr>
      <t>eq por kWh generada o proyectada en el ciclo de vida (tCO</t>
    </r>
    <r>
      <rPr>
        <sz val="10"/>
        <color rgb="FF000000"/>
        <rFont val="Aptos Narrow"/>
        <scheme val="minor"/>
      </rPr>
      <t>2</t>
    </r>
    <r>
      <rPr>
        <sz val="14"/>
        <color rgb="FF000000"/>
        <rFont val="Aptos Narrow"/>
        <scheme val="minor"/>
      </rPr>
      <t>eq/Kwh)
IV. Capacidad instalada o proyectada en cogeneración de calor/frio a partir de energía geotérmica (kWh/año)</t>
    </r>
  </si>
  <si>
    <t>Cumplir con la reglamentación panameña, estipulada en el proceso de Evaluación de Impacto Ambiental según el Decreto Ejecutivo 1 de 2023 o la normativa vigente, que dicta el proceso de estudio de impacto ambiental en Panamá y aplicar políticas nacionales panameñas.</t>
  </si>
  <si>
    <t>1. Solicitar Estudio de Impacto Ambiental aprobado por el Ministerio de Ambiente.</t>
  </si>
  <si>
    <t xml:space="preserve"> 1.  Controlar y prevenir las emisiones de gases geotérmicos no condensables con amenazas ambientales específicas, como H2 S, CO2 y CH4 , los cuales se liberan de las centrales eléctricas de vapor flash y vapor seco.  
- Las plantas binarias cuentan con sistemas cerrados y no emiten vapor. 
 2.  Evitar emisiones dañinas a aguas superficiales y subterráneas. 
- Impedir las anomalías térmicas asociadas con la descarga de calor residual, las cuales no deben exceder los 3°K para entornos de aguas subterráneas o los 1,5°K para entornos de aguas superficiales.
 3. Emisiones a la atmósfera: las operaciones de sistemas de energía geotérmica de alta entalpía deben garantizar la existencia de sistemas de reducción adecuados para cumplir las normas y directrices internacionales. (por ejemplo: Directrices de la IFC sobre medio ambiente, salud y seguridad para la generación de energía geotérmica). 
- Las anomalías térmicas asociadas a la descarga de calor residual no deben superar los 3°K para entornos de aguas subterráneas o los 1,5°K para entornos de aguas superficiales, respectivamente.</t>
  </si>
  <si>
    <t>1. Verifique que el perfil del proyecto describe de manera detallada las medidas que se tomarán para controlar y prevenir emisiones de gases no condensables. Algunas medidas que pueden considerarse son:
Reinyección de GNC, Sistemas de Control de H2S a través de Procesos de oxidación y/o Sistemas de lavado, uso de Tecnologías de Ciclo Binario, y sistemas de monitoreo continuo.
2. Verifique que el perfil del proyecto describe de manera detallada las medidas que se tomarán para evitar emisiones dañinas a aguas superficiales y subterráneas. Algunas medidas que pueden considerarse son: Reinyección de Fluidos, Sistemas de Tratamiento de Aguas; Monitoreo Riguroso para evaluar la salud de los ecosistemas acuáticos; Gestión de Residuos; Barreras Físicas y Áreas de Retiro; Planes de Emergencia.
3. En el caso de proyectos de alta entalpía, verifique que el perfil del proyecto describe de manera detallada las medidas que se tomarán para cumplir las normas y directrices internacionales sobre emisiones a la atmósfera: 
-Todo proyecto nuevo de energía geotérmica debe someterse a un riguroso EsIA, que debe incluir un análisis detallado de las posibles emisiones atmosféricas y las medidas de mitigación propuestas.
-Normas de Emisiones de Fuentes Fijas: El Decreto Ejecutivo N° 5 de 2009 establece las "Normas Ambientales de Emisiones de Fuentes Fijas". 
-Directrices de la Corporación Financiera Internacional (IFC): especifican que las operaciones de sistemas de alta entalpía deben "garantizar la existencia de sistemas de reducción adecuados".
- Instalación de Tecnologías de Abatimiento: Implementar tecnologías como los sistemas de reinyección de gases no condensables (GNC) o tratamientos químicos específicos para capturar y/o neutralizar gases antes de su liberación a la atmósfera.
-Monitoreo Continuo: Instalar sistemas de Monitoreo Continuo de Emisiones (CEMS) para rastrear y reportar las concentraciones de contaminantes en tiempo real, utilizando métodos de referencia como los de la US EPA.
-Auditorías y Reportes: Someterse a auditorías ambientales periódicas por parte de MiAMBIENTE u organismos de inspección autorizados, y reportar regularmente los datos de emisiones para asegurar la transparencia y el cumplimiento continuo. </t>
  </si>
  <si>
    <t>EGE7. Generación de energía a partir de bioenergía (biomasa, biogás y biocombustibles)</t>
  </si>
  <si>
    <t>Todas las instalaciones deben demostrar que operan con emisiones de ciclo de vida inferiores al umbral vigente (100 gCO2e/kWh), por medio del cumplimiento de la ISO 14067 o de un producto del protocolo de GEI, como el PCF6.
Adicionalmente, la biomasa utilizada debe cumplir con uno de los siguientes umbrales:
1. La bioenergía producida a partir de residuos (por ejemplo, agrícolas, municipales) es elegible, o
2. La materia prima utilizada para la producción de bioenergía cumple con los criterios de las actividades correspondientes en los sectores de Agricultura o Forestal en la taxonomía, o
3. La materia prima utilizada para la producción de bioenergía debe cumplir con
certificaciones de sostenibilidad cómo: 
- Consejo de Administración Forestal (FSC)
- Sistema voluntario de biocombustibles de biomasa (2BSvs)
- Bonsucro - Certificación Internacional de Sostenibilidad y Carbono (ISCC Plus)
- Mesa Redonda de Biomateriales Sostenibles (RSB) 
- Mesa Redonda sobre Soja Responsable (RTRS), o
4. Cuando las instalaciones se basen en la digestión anaeróbica de material orgánico, la producción del digestato cumple los criterios de digestión anaeróbica de lodos y digestión  anaeróbica de residuos orgánicos del anexo de
gestión de residuos, según corresponda.</t>
  </si>
  <si>
    <t>1. Solicitar y verificar el cálculo de emisiones de gases de efecto invernadero durante el ciclo de vida. Verificar que cumplen con el umbral establecido. El cálculo debe emplear metodologías como las ejemplificadas en el criterio o similares equivalentes.
Adicionalmente:
2.  Solicitar documentación técnica que permita evidenciar el origen del insumo para la generación de bioenergía.
3. Verificar los criterios para biomasa establecidos en el sector agricultura de la Taxonomía. Validarlos con la documentación técnica suministrada.
- Como alternativa, se puede presentar una certificación de sostenibilidad vigente para la producción de energía. Considerar las certificaciones ejemplificadas en el listado del critario, pueden presentarse similares equivalentes para validar el cumplimiento de la producción de bioenergía.
4. Si las instalaciones se basan en digestión anaeróbica, solicitar documentación técnica que permita demostrar que la producción de digestato cumple con los criterios del sector residuos para la digestión anaeróbica de lodos y la digestión aneróbica de residuos orgánicos.</t>
  </si>
  <si>
    <r>
      <rPr>
        <sz val="14"/>
        <color rgb="FF000000"/>
        <rFont val="Aptos Narrow"/>
        <scheme val="minor"/>
      </rPr>
      <t>I. Capacidad instalada o proyectada (MW)
II. Generación de biomasa procesada anual (t/año) (residual, agricola, forestal)
III. Emisiones de CO</t>
    </r>
    <r>
      <rPr>
        <sz val="10"/>
        <color rgb="FF000000"/>
        <rFont val="Aptos Narrow"/>
        <scheme val="minor"/>
      </rPr>
      <t>2</t>
    </r>
    <r>
      <rPr>
        <sz val="14"/>
        <color rgb="FF000000"/>
        <rFont val="Aptos Narrow"/>
        <scheme val="minor"/>
      </rPr>
      <t>eq por kWh generada o proyectada en el ciclo de vida (tCO</t>
    </r>
    <r>
      <rPr>
        <sz val="10"/>
        <color rgb="FF000000"/>
        <rFont val="Aptos Narrow"/>
        <scheme val="minor"/>
      </rPr>
      <t>2</t>
    </r>
    <r>
      <rPr>
        <sz val="14"/>
        <color rgb="FF000000"/>
        <rFont val="Aptos Narrow"/>
        <scheme val="minor"/>
      </rPr>
      <t>eq/Kwh)
IV. Generación anual de energía térmica y eléctrica al año a partir de biomasa, biocombustible y biogás (kWh/año)
V. Producción de biogás al año (m³/año)</t>
    </r>
  </si>
  <si>
    <t>"Si la materia prima es biomasa (excluyendo los biorresiduos industriales y municipales): 
1. Debe establecerse una trazabilidad completa del abastecimiento a través del correspondiente sistema de gestión de la cadena de custodia y demostrar el cumplimiento de los requisitos de cumplimiento generales, por medio de los debidos sistemas de verificación.
2. Garantizar que se ha llevado a cabo una evaluación de  impacto ambiental (EIA) de conformidad con las normas nacionales e internacionales (por ejemplo, la Norma de Desempeño 1 de la IFC: Evaluación y gestión de riesgos ambientales y sociales; las directrices voluntarias del Convenio sobre la Diversidad Biológica (CDB) sobre la evaluación de impacto que tenga en cuenta la biodiversidad), incluidos los servicios auxiliares, por ejemplo, la infraestructura y las operaciones de transporte).
3. Garantizar la aplicación de todas las medidas de mitigación necesarias para proteger la biodiversidad y los ecosistemas.
4. Toda biomasa forestal utilizada en el proceso debe ajustarse al marco normativo forestal y a los criterios establecidos en el sector forestal."</t>
  </si>
  <si>
    <t>1. Presentar un documento técnico, incluyendo una evaluación de impacto ambiental para el desarrollo del proyecto, verificar el cumplimiento de las normas nacionales e internacionales.
3. Solicitar un plan de manejo ambiental, que aborde la aplicación de medidas de protección en el ecosistema.
4. Solicitar un documento técnico en el que se debe evidenciar el tipo de biomasa empleada. Por ejemplo, puede solicitar el plan de trazabilidad del suministro de biomasa o los registros de origen de materia prima. De ser de origen forestal, debe demostrarse el cumplimiento de la normativa forestal correspondiente y cumplir con los criterios establecidos en el sector forestal. Así mismo, se debe evidenciar la trazabilidad de abastecimiento de la biomasa empleada.</t>
  </si>
  <si>
    <t>Si la materia prima es biorresiduos industriales (incluidos los de industrias alimentarias) o biorresiduos municipales:  
1. Los biorresiduos sólidos utilizados en el proceso de fabricación deben salir de flujos de residuos separados por fuentes y recogidos por separado (no peligrosos); es decir, no se pueden separar de los residuos mixtos. 
2. Los biorresiduos deben cumplir con el marco reglamentario de residuos y con los planes nacionales, regionales y locales de gestión de residuos. 
3. Cuando se utilizan biorresiduos municipales como materia prima, el proyecto es complementario y no compite con la infraestructura municipal de gestión de biorresiduos existente. 
4. Si la materia prima es biogás, debe cumplir con los criterios de elegibilidad y los requisitos de cumplimiento establecidos en el documento técnico sectorial para el sector de residuos y captura de emisiones.</t>
  </si>
  <si>
    <t>1. Solicitar documentación técnica del proyecto que valide el origen de los residuos utilizados en el proceso.
2. Solicitar un plan de gestión de residuos que demuestre  el cumplimiento de la normativa aplicable para la gestión de residuos, así como demostrar la trazabilidad en la separación y recolección de residuos en la fuente. 
3. Cuando aplique, solicitar documentación que respalde la relación del proyecto con la infraestructura municipal existente
4. Para biogás, el documento debe demostrar el cumplimiento de los criterios y requisitos establecidos en el sector residuos para esta actividad.</t>
  </si>
  <si>
    <t>1. Implementar sistemas eficientes de riego y prácticas del uso eficiente de agua en los cultivos.
2. Utilizar cultivos tolerantes al estrés hídrico o que no requieran mucha agua para sobrevivir.</t>
  </si>
  <si>
    <t xml:space="preserve">1. Solicitar un documento técnico que demuestre que el sistema emplea estrategias para la reducción de consumo de agua.
</t>
  </si>
  <si>
    <t>1. Las zonas libres de combustible y demás instalaciones aprobadas por la Secretaría Nacional de Energía serán los únicos recintos autorizados para realizar la mezcla de los biocombustibles con los hidrocarburos o con los productos derivados del petróleo (Capítulo VI, Artículo 21 de la Ley N°42 de 2011).
2. Ningún hidrocarburo o sus derivados que se importen o comercialicen en el territorio nacional podrán contener o mezclarse con componentes oxigenantes o elevadores de octanaje que sean contaminantes de conformidad con los lineamientos y las listas que debidamente establezca la Secretaría Nacional de Energía (Capítulo X, Artículo 30 de la Ley N°42 de 2011).</t>
  </si>
  <si>
    <t>1. Solicitar la certificación emitida por la autoridad energética que confirme que la instalación donde se realiza la mezcla de biocombustibles con hidrocarburos está autorizada, junto con el permiso operativo y los planos aprobados que evidencien zonas seguras y medidas de control.
2. Solicitar un documento técnico que permita demostrar el cumplimiento de la normativa local relacionada al manejo y almacenamiento de combustibles. En su defecto, solicitar una declaración de cumplimiento relacionando las normativas aplicables.</t>
  </si>
  <si>
    <t>ETD8. Transmisión y distribución de electricidad</t>
  </si>
  <si>
    <t>La infraestructura o equipo de transmisión y distribución se encuentra en un sistema eléctrico que cumple con al menos uno de los siguientes criterios: 
1. Toda la infraestructura o equipos de transmisión y distribución de electricidad en los sistemas que están en una trayectoria de descarbonización completa son elegibles, excepto para la infraestructura que está dedicada a crear una conexión directa o a expandir una conexión directa existente entre una planta de producción de energía cuyas emisiones superan los 100 gCO2 e/kWh, medido con base en el ciclo de vida de la energía (por sus siglas en inglés Life Cycle Energy – LCE –), a una subestación o red. 
2. Más del 67% de la capacidad de generación recientemente habilitada en el sistema está por debajo del valor umbral de generación de 100 gCO2 e/ kWh medido sobre la base del ciclo de vida de acuerdo con los criterios de generación de electricidad, durante un período de cinco años continuo o 
3. El factor de emisiones de la red del sistema promedio, calculado como las emisiones anuales totales de la generación de energía conectada al sistema, dividido por la producción de electricidad neta anual total en ese sistema, está por debajo del valor umbral de 100 gCO2 e/kWh medido en una vida en base al ciclo de acuerdo con los criterios de generación de electricidad, durante un período de cinco años móviles. 
4. La infraestructura de transmisión / distribución que apoya la consolidación de microrredes en zonas no interconectadas es siempre elegible. 
5. Las siguientes actividades relacionadas con la red de transmisión y distribución siempre son elegibles, independientemente de si el sistema se encuentra en una ruta hacia la descarbonización completa: 
 a. Construcción y operación de la conexión directa, o expansión de la conexión directa existente, de generación de electricidad con bajas emisiones de carbono por debajo del umbral de 100 gCO2 e / kWh medido sobre la base del ciclo de vida a una subestación o red. 
 b. Construcción y operación de estaciones de carga de vehículos eléctricos (EV) e infraestructura eléctrica de apoyo para la electrificación del transporte, esto está sujeto a elegibilidad de taxonomía en el Sector Transporte. 
 c. Construcción / instalación y operación de equipos e infraestructura donde el objetivo principal es un aumento de la generación o uso de generación de electricidad renovable. 
 d. Instalación de equipos para aumentar el control y monitoreo del sistema eléctrico y que permitan el desarrollo e integración de fuentes de energía renovables, incluyendo:  
  - Sensores y herramientas de medición (incluidos sensores meteorológicos para pronosticar la producción renovable.
  - Comunicación y control (incluyendo software avanzado y salas de control, automatización de subestaciones o alimentadores, y capacidades de control de voltaje para adaptarse a alimentaciones renovables más descentralizadas).
 e. Instalación de equipos como, entre otros, futuros sistemas de medición inteligente o aquellos que sustituyan a los sistemas de medición inteligente que permitan llevar información a los usuarios para que actúen de forma remota sobre el consumo, incluidos los centros de datos de los clientes.
 f. Construcción / instalación de equipos que permitan el intercambio de electricidad, específicamente renovable, entre usuarios.
 g. Los interconectores entre sistemas de transmisión son elegibles, siempre y cuando uno de los sistemas sea elegible.
 h. Las inversiones relacionadas con el mejoramiento de la eficiencia, confiabilidad o la calidad de servicio de los sistemas de transmisión y distribución son elegibles.</t>
  </si>
  <si>
    <t>1. Solicitar y verificar una declaración técnica o estudio que certifique que el sistema eléctrico está en trayectoria de descarbonización.
- Ficha técnica o informe de evaluación de emisiones del sistema o de la planta conectada (LCE ≤ 100 gCO₂e/kWh).
- Mapas de conexión y esquemas eléctricos que evidencien la no expansión de redes hacia fuentes no elegibles.
2. Solicitar y verificar reportes oficiales del operador del sistema o autoridad energética sobre incorporación de nueva capacidad de generación (últimos cinco años), desagregada por tipo de fuente y tecnología./Series históricas que muestren la participación creciente de fuentes renovables o bajas en carbono en la capacidad total del sistema.
3. Solicitar y verificar un reporte oficial del factor de emisión de la red emitido por el operador del sistema o autoridad regulatoria. / Series históricas (últimos cinco años) que respalden la tendencia de reducción de emisiones.
4. Solicitar y verificar una descripción técnica del proyecto o estudio de factibilidad de la microrred./ Mapa georreferenciado de la zona no interconectada y evidencia de conexión a comunidades o sistemas aislados./ Licencias, permisos o contratos que acrediten la instalación.
5. Solicitar y verificar documento técnico que valide que la actividad a financiar se encuentre establecida en el listado de las actividades de distribución de transmision y distribucion de electricidad.</t>
  </si>
  <si>
    <r>
      <rPr>
        <sz val="14"/>
        <color rgb="FF000000"/>
        <rFont val="Aptos Narrow"/>
        <scheme val="minor"/>
      </rPr>
      <t>I. Número de proyectos interconectados con sistemas en trayectoria de descarbonización
II. Emisions de CO</t>
    </r>
    <r>
      <rPr>
        <sz val="11"/>
        <color rgb="FF000000"/>
        <rFont val="Aptos Narrow"/>
        <scheme val="minor"/>
      </rPr>
      <t>2</t>
    </r>
    <r>
      <rPr>
        <sz val="14"/>
        <color rgb="FF000000"/>
        <rFont val="Aptos Narrow"/>
        <scheme val="minor"/>
      </rPr>
      <t>eq por kWh generado del sistema interconectado financiado</t>
    </r>
  </si>
  <si>
    <t>" 1.Evitar los posibles impactos negativos de líneas eléctricas subterráneas sobre los ecosistemas marinos y terrestres (probado por un estudio de impactos ambientales). Evitar las rutas con fuertes impactos ambientales negativos asociados. 
2.Respetar las normas y reglamentos aplicables para limitar el impacto de la radiación electromagnética en la salud humana en particular, en los casos de líneas aéreas de alta tensión. 
3. Llevar a cabo giras de campo en el área del proyecto donde se recopilen los datos para detallar los aspectos concernientes a la flora, fauna y ecosistemas frágiles del lugar."</t>
  </si>
  <si>
    <t>1. Solicitar y verificar el Plan de Manejo Ambiental (PMA) que incluya la línea base ambiental, con la identificación y caracterización de ecosistemas marinos, terrestres y frágiles dentro del área de influencia del proyecto.Especificar las medidas de prevención, mitigación, compensación y monitoreo ambiental que garanticen la protección de los ecosistemas intervenidos. 
2. Incorporar en el PMA la evaluación de los impactos potenciales asociados a la instalación de líneas eléctricas subterráneas, acompañada de una justificación técnica del trazado seleccionado, asegurando la exclusión de rutas con afectación ambiental significativa.
3. Solicitar y verificar un informe técnico o certificación que acredite los niveles de radiación electromagnética emitidos por las líneas aéreas o subterráneas, en cumplimiento con los límites máximos permisibles establecidos por la normativa vigente.
4. Solicitar y verificar que el Estudio de Impacto Ambiental (EIA) contenga la caracterización completa de los componentes biótico y abiótico. En caso de no estar contemplados, realizar un estudio equivalente y presentarlo mediante un documento técnico complementario que respalde la evaluación integral del área de influencia.</t>
  </si>
  <si>
    <t>Existe un plan de gestión de residuos que garantiza la máxima reutilización o reciclaje al final de la vida útil de los equipos utilizados para la infraestructura de los sistemas de transmisión y distribución.</t>
  </si>
  <si>
    <t>1. Solicitar y verificar un Plan de Gestión de Residuos que incluya procedimientos técnicos y operativos explícitos orientados a garantizar el máximo aprovechamiento y la reutilización de los equipos e insumos al final de su vida útil dentro de la infraestructura, promoviendo la minimización de residuos.</t>
  </si>
  <si>
    <t>1. Respetar las normas y reglamentos aplicables para limitar el impacto de la radiación electromagnética en la salud humana en particular las establecidas por la Comisión Internacional de Protección contra Radiaciones No Ionizantes, en los casos de líneas aéreas de alta tensión.
2. Respetar las normas y reglamentos aplicables para limitar el impacto de las radiaciones electromagnéticas en la salud humana. (por ejemplo: 1998 ICNIRP (Comisión Internacional sobre Protección frente a Radiaciones No Ionizantes)). 
3. Evitar utilizar equipos, como transformadores o generadores, que contengan fluido eléctrico a base de bifenilos policlorados (PCB).
4.  Tener un plan de disposición adecuado de los residuos peligrosos y de acuerdo a las normas COPANIT u otras legislaciones y normativas nacionales.</t>
  </si>
  <si>
    <t xml:space="preserve">1. Solicitar y verificar un permiso de operación que presente la verificacion de los niveles de radiacion no ionizante, junto con un informe de auditoria de seguridad electromenagnitica.
2. Solicitar y verificar una certificación de inspección electrica emitido por un organismo de inspección acreditado, donde se demuestre el cumplimiento de los limites de exposicion a radiacon electromagnetica.
3. Solicitar y verificar un inventario de equipos electricos donde se confirme la ausecia de  PCB.
4. Solicitar y verificar un plan de Gestión de Residuos Peligrosos (PGRP) o Plan de Manejo Ambiental, aprobado o validado por la autoridad competente.
</t>
  </si>
  <si>
    <t>EA9. Almacenamiento de electricidad</t>
  </si>
  <si>
    <r>
      <rPr>
        <sz val="14"/>
        <color rgb="FF000000"/>
        <rFont val="Aptos Narrow"/>
        <scheme val="minor"/>
      </rPr>
      <t xml:space="preserve">Todo el almacenamiento de electricidad es elegible bajo la Taxonomía. 
</t>
    </r>
    <r>
      <rPr>
        <i/>
        <sz val="14"/>
        <color rgb="FF000000"/>
        <rFont val="Aptos Narrow"/>
        <scheme val="minor"/>
      </rPr>
      <t>Nota</t>
    </r>
    <r>
      <rPr>
        <sz val="14"/>
        <color rgb="FF000000"/>
        <rFont val="Aptos Narrow"/>
        <scheme val="minor"/>
      </rPr>
      <t>: el almacenamiento bombeado de energía hidroeléctrica debe cumplir con los criterios expuestos en la actividad de generación de electricidad a partir de energía hidroeléctrica.</t>
    </r>
  </si>
  <si>
    <t>Revise en el perfil del proyecto la tecnología que se financiará. Verifique que se trata de almacenamiento de electricidad, la cual consiste en conservar energía generada sobrante y liberarla cuando se produzca una demanda del mercado en la misma manera en que se almacenó o en otra forma diferente. Cualquier otra tecnología adicional dentro del proyecto que no corresponda con la descrita deberá analizarse por separado.</t>
  </si>
  <si>
    <r>
      <rPr>
        <sz val="14"/>
        <color rgb="FF000000"/>
        <rFont val="Aptos Narrow"/>
        <scheme val="minor"/>
      </rPr>
      <t>I. Potencia de almacenamiento de electricidad proveniente de energías renovables (kWh)
II. Disminución de GEI proyectada al año (tCO</t>
    </r>
    <r>
      <rPr>
        <sz val="11"/>
        <color rgb="FF000000"/>
        <rFont val="Aptos Narrow"/>
        <scheme val="minor"/>
      </rPr>
      <t>2</t>
    </r>
    <r>
      <rPr>
        <sz val="14"/>
        <color rgb="FF000000"/>
        <rFont val="Aptos Narrow"/>
        <scheme val="minor"/>
      </rPr>
      <t xml:space="preserve">eq/año)
</t>
    </r>
  </si>
  <si>
    <t>1. En el caso del almacenamiento hidroeléctrico por bombeo conectado a una masa de agua, la actividad debe cumplir con los requisitos específicos para el uso sostenible y la protección de los recursos hídricos y marinos especificados en la actividad de Producción de electricidad a partir de energía hidroeléctrica.  
2.  Evitar los posibles impactos negativos en la avifauna por las altas temperaturas generadas por las plantas.</t>
  </si>
  <si>
    <t xml:space="preserve">1. Verificar que se cumple con los criterios técnicos estipulados en la actividad EGE5.
2. Verifique que el perfil del proyecto describe de manera detallada las medidas que se tomarán para evitar los posibles impactos negativos en la avifauna, debido a por las altas temperaturas generadas por las plantas. Algunas medidas que podrán considerarse son:
  -Realizar estudios de impacto ambiental (EIA) exhaustivos para seleccionar ubicaciones que eviten áreas críticas para las aves, como rutas migratorias, zonas de anidación o hábitats sensibles.
  -Diseñar la planta para minimizar la emisión de calor, utilizando tecnologías de refrigeración eficientes y aislamientos adecuados en los componentes que generan calor.
  -Integrar soluciones basadas en la naturaleza, como techos verdes o techos fríos (materiales reflectantes), en los edificios de la planta para reducir la acumulación de calor y el efecto "isla de calor". 
  -Plantar especies nativas de árboles y arbustos alrededor de la instalación. 
  -Crear áreas de sombra adicionales utilizando estructuras artificiales o vegetación y colocar recipientes con agua fresca y limpia en puntos estratégicos para ayudar a las aves a regular su temperatura corporal.
  -Implementar sistemas de monitoreo continuo de la temperatura en las áreas circundantes a las fuentes de calor para detectar y abordar rápidamente cualquier punto crítico.
  -Desarrollar e implementar un Plan de Rescate y Reubicación de Fauna y Flora, y un Plan de Contingencia que incluya medidas específicas para eventos de calor extremo.
-Si es necesario realizar tareas de mantenimiento o manipulación de equipos que puedan generar calor adicional, programarlas durante las horas más frescas del día.
  -Capacitar al personal de la planta sobre la importancia de la protección de la avifauna y las medidas a seguir para evitar impactos negativos. </t>
  </si>
  <si>
    <t xml:space="preserve"> Existe un plan de gestión de residuos que garantiza la máxima reutilización o reciclaje al final de la vida útil de los equipos.</t>
  </si>
  <si>
    <t>1. Solicite un plan de gestión de residuos que garantice la máxima reutilización o reciclaje al final de la vida útil de los equipos. El plan debe considerar elementos como:
-Identificación y Clasificación de Residuos por tipo y peligrosidad.
-Asegurar el cumplimiento de la Ley N° 276 y el Plan Nacional de Gestión Integral de Residuos (PNGIR) 2017-2027.
-Verificar las normativas específicas de la Autoridad Nacional de los Servicios Públicos (ASEP) y otras entidades reguladoras en cuanto al manejo y disposición final de estos equipos.
-Establecer la responsabilidad del productor o importador de garantizar la correcta gestión al final de su vida útil, lo que puede implicar recibirlos de vuelta o entregarlos a un gestor autorizado.
- Jerarquía en la Gestión de Residuos (5R): 
 -Prevención y Reducción: Priorizar la selección de equipos con mayor vida útil, modularidad y materiales menos peligrosos.
 -Reutilización: Planificar la posibilidad de reacondicionar o dar un segundo uso a componentes que aún funcionen, ya sea en el mismo proyecto u otro.
 -Reciclaje y Valorización: Implementar procesos para recuperar materiales valiosos (cobalto, litio, níquel, etc.) de las baterías y otros equipos, reintroduciéndolos en la cadena de valor.
 -Disposición Final: Minimizar este paso, reservándolo solo para materiales que no puedan ser reutilizados o reciclados de manera segura y eficiente, en sitios autorizados.
-Almacenamiento temporal seguro.
-Asegurar que el transporte de residuos peligrosos (baterías) se realice por gestores autorizados que cumplan con la normativa local e internacional.
-Identificar y colaborar con gestores de residuos electrónicos autorizados en Panamá o a nivel internacional si es necesario.
-Capacitación del personal.
-Monitoreo y Mejora Continua.</t>
  </si>
  <si>
    <t>Tener un plan de disposición adecuado de los residuos peligrosos.</t>
  </si>
  <si>
    <t xml:space="preserve">1. Solicite un plan de gestión de residuos peligrosos que considere elementos como:
-Identificar los tipos específicos de residuos peligrosos generados (baterías, electrolitos, metales pesados (como plomo, cadmio o litio), y materiales absorbentes contaminados).
-Prever las cantidades y la frecuencia con la que se generarán estos residuos, tanto durante la operación regular como en el mantenimiento o al final de la vida útil de los equipos. 
-Asegurar que el plan se alinea con las leyes y regulaciones ambientales de Panamá, incluyendo permisos y licencias requeridos.
-Definir metas claras para la prevención, minimización, reutilización, reciclaje, valorización y disposición final segura de los residuos, siguiendo la jerarquía de gestión de residuos. 
-Establecer procedimientos para la separación inicial de residuos peligrosos de los no peligrosos.
-Designar áreas de almacenamiento temporal que cumplan con condiciones específicas: acceso restringido, ventilación adecuada, señalización clara, y sistemas de contención de fugas y derrames.
-Implementar un sistema de etiquetado claro para todos los recipientes, indicando su contenido y nivel de peligrosidad. Mantener un registro de ingreso y salida de residuos. 
-Establecer protocolos para la recolección interna y el transporte seguro fuera de las instalaciones, asegurando que se realice por gestores autorizados y que los vehículos cumplan con la normativa.
-Definir los métodos de tratamiento y disposición final, que deben ser realizados por empresas certificadas. 
-Especificar el EPP necesario para el personal encargado del manejo de residuos.
-Desarrollar planes de respuesta a emergencias, incluyendo procedimientos en caso de derrames o fugas, y asegurar la disponibilidad de materiales absorbentes y equipos de limpieza. 
-Establecer un sistema de verificación y ajuste periódico del plan para garantizar su eficacia.
-Presentar informes regulares a las autoridades competentes, como el Ministerio de Salud y la Autoridad de Aseo Urbano y Domiciliario (AAUD), según lo exija la ley panameña. 
</t>
  </si>
  <si>
    <t>EA10. Almacenamiento de energía térmica</t>
  </si>
  <si>
    <t>Todo el almacenamiento de energía térmica es elegible bajo la taxonomía, incluido el almacenamiento de energía térmica subterránea (UTES por su nombre en inglés) o el almacenamiento de energía térmica en acuíferos (ATES por su nombre en inglés), y está sujeto a revisión periódica.</t>
  </si>
  <si>
    <t>Revise en el perfil del proyecto la tecnología que se financiará. Verifique que se trata de almacenamiento de energía térmica, la cual consiste en almacenar calor o frío para ser utilizados posteriormente bajo condiciones variables como la temperatura, la ubicación (cuando se transporta) o la potencia. Cualquier otra tecnología adicional dentro del proyecto que no corresponda con la descrita deberá analizarse por separado.</t>
  </si>
  <si>
    <r>
      <rPr>
        <sz val="14"/>
        <color rgb="FF000000"/>
        <rFont val="Aptos Narrow"/>
        <scheme val="minor"/>
      </rPr>
      <t xml:space="preserve">
I. Densidad de almacenamiento de energía térmica (MJ/m³)
II. Disminución de GEI proyectada al año (tCO</t>
    </r>
    <r>
      <rPr>
        <sz val="11"/>
        <color rgb="FF000000"/>
        <rFont val="Aptos Narrow"/>
        <scheme val="minor"/>
      </rPr>
      <t>2</t>
    </r>
    <r>
      <rPr>
        <sz val="14"/>
        <color rgb="FF000000"/>
        <rFont val="Aptos Narrow"/>
        <scheme val="minor"/>
      </rPr>
      <t xml:space="preserve">eq/año)
</t>
    </r>
  </si>
  <si>
    <t xml:space="preserve"> 1. Reducir el consumo de agua usando tecnologías más eficientes y reciclar el agua de intercambiadores de calor, condensadores y otros procesos. Desarrollar el plan de manejo para el vertimiento de agua de acuerdo con las normatividades aplicables. 
 2. Implementar sistemas de enfriamiento seco.
 3. Diseñar procedimientos que reduzcan las pérdidas por evaporación.</t>
  </si>
  <si>
    <t xml:space="preserve">1. Verifique que el proyecto describe detalladamente las medidas que se implementarán para reducir el consumo de agua. 
2. Verifique que el proyecto contempla sistemas de enfriamiento seco. 
3. Solicite un plan de manejo para el vertido de aguas alineado con la normativa.
4. Verifique que el perfil del proyecto describe los procedimientos que se llevarán a cabo para reducir las pérdidas por evaporación. </t>
  </si>
  <si>
    <t>EP11. Producción de hidrógeno bajo en carbono</t>
  </si>
  <si>
    <t>La producción de hidrógeno debe tener emisiones en su ciclo de vida de CO2 iguales o inferiores a 3 tCO2 e/t de hidrógeno.</t>
  </si>
  <si>
    <t>1. Verifique si el hidrógeno es producido a partir de combustibles fósiles o gas natural. De ser así, la inversión no puede ser etiquetada como sostenible. 
2. Solicite que el perfil del proyecto detalle los cálculos de emisiones GEI del ciclo de vida, con los que se pueda verificar que estas son inferiores a 3 tCO2e/t de hidrógeno, alcances 1 y 2. La metodología que se utilice para el cálculo debe ser ISO 14067:2018 o ISO 14064-1:2018. Deben considerarse los factores de emisión específicos de Panamá o, en su defecto, los del IPCC (Panel Intergubernamental sobre Cambio Climático) u otras fuentes reconocidas, justificando su selección.</t>
  </si>
  <si>
    <r>
      <rPr>
        <sz val="14"/>
        <color rgb="FF000000"/>
        <rFont val="Aptos Narrow"/>
      </rPr>
      <t>I. Toneladas de hidrogeno bajo en carbono producido (tH</t>
    </r>
    <r>
      <rPr>
        <sz val="11"/>
        <color rgb="FF000000"/>
        <rFont val="Aptos Narrow"/>
      </rPr>
      <t>2</t>
    </r>
    <r>
      <rPr>
        <sz val="14"/>
        <color rgb="FF000000"/>
        <rFont val="Aptos Narrow"/>
      </rPr>
      <t>)
II. Disminución de GEI proyectada al año (tCO2eq/año)</t>
    </r>
  </si>
  <si>
    <t>Existe un plan de gestión de residuos que garantiza la máxima reutilización o reciclaje al final de la vida útil de los equipos.</t>
  </si>
  <si>
    <t>1. Solicite un plan de gestión de residuos que garantice la máxima reutilización o reciclaje al final de la vida útil de los equipos. El plan debe considerar elementos como:
-Identificación y Caracterización de Residuos (Tipos de Residuos, Volumen y Composición).
-Implementar políticas de compra de equipos y materiales con mayor vida útil, menos embalaje y diseñados para ser fácilmente desmontables y reciclables.
-Segregación en la Fuente.
-Acuerdos Contractuales con gestores de residuos especializados, certificados en Panamá, que garanticen la máxima valorización de los materiales (reutilización o reciclaje) y aseguren la trazabilidad hasta su tratamiento final.
-Reutilización de Componentes.
-Infraestructura de Reciclaje.
-Manejo Especializado.
-Plan de Desmantelamiento.
-Responsabilidad del Productor.
-Asegurar el cumplimiento de todas las leyes y regulaciones panameñas, y considerar estándares internacionales como la ISO 14001.
-Capacitación y Concienciación.
-Monitoreo y Registros.</t>
  </si>
  <si>
    <t>EA12. Almacenamiento de hidrógeno bajo en carbono</t>
  </si>
  <si>
    <t>La actividad es elegible si cumple con uno de los siguientes criterios: 
- Construcción de instalaciones de almacenamiento de hidrógeno bajo en carbono (ver el criterio de producción de hidrógeno bajo en carbono). 
- Conversión de instalaciones de almacenamiento de gas subterráneas existentes en instalaciones de almacenamiento dedicadas al almacenamiento de hidrógeno. 
- Operación de instalaciones de almacenamiento de hidrógeno donde el hidrógeno almacenado en la instalación cumple con los criterios para la fabricación de hidrógeno establecido en la actividad de fabricación de hidrógeno del anexo de sector industria.</t>
  </si>
  <si>
    <t>1. Verifique si el hidrógeno es producido a partir de combustibles fósiles o gas natural. De ser así, la inversión no puede ser etiquetada como sostenible. 
2. En el caso de construcción de instalaciones de almacenamiento de hidrógeno bajo en carbono: Solicite que se detalle los cálculos de emisiones GEI del ciclo de vida de la producción de hidrógeno, con los que se pueda verificar que estas son inferiores a 3 tCO2e/t de hidrógeno, alcances 1 y 2. La metodología que se utilice para el cálculo debe ser ISO 14067:2018 o ISO 14064-1:2018. Deben considerarse los factores de emisión específicos de Panamá o, en su defecto, los del IPCC (Panel Intergubernamental sobre Cambio Climático) u otras fuentes reconocidas, justificando su selección.
3. En el caso de proyectos de conversión de instalaciones de almacenamiento de gas subterráneas existentes en instalaciones de almacenamiento dedicadas al almacenamiento de hidrógeno: verifique en el perfil del proyecto que las inversiones se destinarán exclusivamente a la conversión de las instalaciones.
4. En el caso de proyectos de operación de instalaciones de almacenamiento de hidrógeno, donde este sea almacenado en la instalación: Solicite que se detalle los cálculos de emisiones GEI del ciclo de vida de la producción de hidrógeno, con los que se pueda verificar que estas son inferiores a 3 tCO2e/t de hidrógeno, alcances 1 y 2. La metodología que se utilice para el cálculo debe ser ISO 14067:2018 o ISO 14064-1:2018. Deben considerarse los factores de emisión específicos de Panamá o, en su defecto, los del IPCC (Panel Intergubernamental sobre Cambio Climático) u otras fuentes reconocidas, justificando su selección.</t>
  </si>
  <si>
    <r>
      <rPr>
        <sz val="14"/>
        <color rgb="FF000000"/>
        <rFont val="Aptos Narrow"/>
      </rPr>
      <t>I. Toneladas de hidrogeno bajo en carbono almacenado (tH</t>
    </r>
    <r>
      <rPr>
        <sz val="11"/>
        <color rgb="FF000000"/>
        <rFont val="Aptos Narrow"/>
      </rPr>
      <t>2</t>
    </r>
    <r>
      <rPr>
        <sz val="14"/>
        <color rgb="FF000000"/>
        <rFont val="Aptos Narrow"/>
      </rPr>
      <t>)
II. Emisiones de CO2eq por kWh generada o proyectadas en el ciclo de vida (CO2eq/kWh)</t>
    </r>
  </si>
  <si>
    <t>Cumplir con la reglamentación panameña, estipulado en el proceso de Evaluación de Impacto Ambiental.</t>
  </si>
  <si>
    <t xml:space="preserve"> Los vehículos utilizados en la recolección deben cumplir con los límites permisibles de contaminantes a la atmósfera</t>
  </si>
  <si>
    <t>1. Solicitar las fichas técnicas de los vehículos a utilizar, así como la documentación que respalde que estos se encuentran al día en cuanto a revisiones técnicas periódicas.</t>
  </si>
  <si>
    <t>EDT13. Distritos térmicos</t>
  </si>
  <si>
    <t xml:space="preserve">La construcción y el funcionamiento de las tuberías y la infraestructura asociada con la distribución de calor y frío son actividades elegibles si el sistema cumple la normatividad vigente con respecto a la eficiencia energética. 
Además, las siguientes actividades son siempre elegibles:
- Modificación a los regímenes de temperatura más bajos.
- Sistemas piloto avanzados (sistemas de control y gestión de energía, Internet de las cosas). </t>
  </si>
  <si>
    <t>1. Solicite estudios técnicos detallados que demuestren la eficiencia proyectada del sistema, incluyendo cálculos de pérdidas de calor/frío en las tuberías y la selección de materiales aislantes adecuados.
2. En el caso de proyectos de modificación a los regímenes de temperatura más bajos y sistemas piloto avanzados, verifique en el perfil del proyecto que la inversión se limita a estas actividades. Cualquier otra inversión diferente debe analizarse por separado.</t>
  </si>
  <si>
    <t>I. Ahorro de consumo de energía anual proyectado (kWh/año)
II. Porcentaje de electricidad proveniente de fuentes renovables</t>
  </si>
  <si>
    <t>Si la materia prima es biomasa (excluyendo los biorresiduos industriales y municipales):  
1. Debe establecerse una trazabilidad completa del abastecimiento a través del correspondiente sistema de gestión de la cadena de custodia y demostrar el cumplimiento de los requisitos de cumplimiento generales, por medio de los debidos sistemas de verificación. 
2. Garantizar que se ha llevado a cabo un Estudio de Impacto Ambiental (EIA) de conformidad con las normas nacionales e internacionales (por ejemplo, la Norma de Desempeño 1 de la IFC: Evaluación y gestión de riesgos ambientales y sociales; las directrices voluntarias del Convenio sobre la Diversidad Biológica (CDB) sobre la evaluación de impacto que tenga en cuenta la biodiversidad), incluidos los servicios auxiliares, por ejemplo, la infraestructura y las operaciones de transporte). 
3. Garantizar la aplicación de todas las medidas de mitigación necesarias para proteger la biodiversidad y los ecosistemas. 
4.  Toda biomasa forestal utilizada en el proceso debe ajustarse al marco normativo forestal y a los criterios establecidos en el sector forestal.</t>
  </si>
  <si>
    <t xml:space="preserve">1. Verifique que el perfil del proyecto describa de manera detallada la trazabilidad completa del abastecimiento de la materia prima. Solice un análisis de la cadena de suministro, desde el punto de generación de la materia prima hasta la planta de producción de bioenergía.
2. Solicite un una evaluación de impacto ambiental (EIA) del proyecto de conformidad con las normas nacionales e internacionales.
3. Verifique que el perfil del proyecto describa detalladamente todas las medidas que se tomarán para garantizar la aplicación de todas las medidas de mitigación necesarias para proteger la biodiversidad y los ecosistemas. Algunas medidas que se deberá considerar son: 
-Implementar un Plan de Gestión Ambiental detallado. 
-Asegurar que toda la biomasa utilizada cumpla con la normativa forestal vigente y los criterios específicos del sector.
-Desarrollo de salvaguardas ambientales: Implementar un conjunto claro y robusto de salvaguardas ambientales y de conservación para prevenir impactos negativos en ecosistemas y biodiversidad.
-Conservación y restauración: Integrar proyectos de conservación y restauración de suelos como parte de las estrategias para mejorar la salud del ecosistema y la sostenibilidad a largo plazo. </t>
  </si>
  <si>
    <t>1. Si la materia prima es biorresiduos industriales (incluidos los de industrias alimentarias) o biorresiduos municipales:  
- Los biorresiduos sólidos utilizados en el proceso de fabricación deben salir de flujos de residuos separados por fuentes y recogidos por separado (no peligrosos); es decir, no se pueden separar de los residuos mixtos. 
- Los biorresiduos deben cumplir con el marco reglamentario de residuos y con los planes nacionales, regionales y locales de gestión de residuos; en particular, con el principio de proximidad.  
- Cuando se utilizan biorresiduos municipales como materia prima, el proyecto es complementario y no compite con la infraestructura municipal de gestión de biorresiduos existente.
- Si la materia prima es biogás, debe cumplir con los criterios de elegibilidad y los requisitos de cumplimiento establecidos en el documento técnico sectorial para el sector de residuos y captura de emisiones.</t>
  </si>
  <si>
    <t>1. Verifique que los biorresiduos serán recogidos por separado de otros flujos de residuos (no mezclados con residuos mixtos). Esto implica el uso de servicios de recolección especializados autorizados que dispongan de la infraestructura y los permisos necesarios para transportar material orgánico específicamente. Verifique que tanto el generador original de los biorresiduos como la planta de fabricación trabajen con gestores de residuos autorizados y registrados.
2. Verifique que el perfil del proyecto describe detalladamente las medidas que se tomarán para cumplir con el marco reglamentario de residuos y con los planes nacionales, regionales y locales de gestión de residuos.
3. El proyecto deberá especificar si utilizará recursos (residuos) que ya son gestionados por el sistema municipal, o si se enfoca en un flujo de residuos diferente. En ese sentido, se deberá verificar que no se desviarán los materiales que la infraestructura actual necesita para su operación eficiente (reciclaje, compostaje, etc.).
4. Si la materia prima es biogás, verifique que el perfil del proyecto describe detalladamente las medidas que se tomarán para asegurar el cumplimiento de los criterios de contribución sustancial y los requisitos de cumplimiento establecidos en las actividades del sector residuos y captura de emisiones según el origen del biogás.</t>
  </si>
  <si>
    <t>EDT14. Redes de transmisión y distribución para gases renovables y bajos en carbono</t>
  </si>
  <si>
    <t>La actividad es elegible si cumple con los siguientes criterios: 
1. La actividad consiste en uno de las siguientes:  
 - Construcción u operación de nuevas redes de transmisión y distribución dedicadas al hidrógeno u otros gases de bajo contenido de carbono que tiene emisiones en su ciclo de vida de menos de 100gCO2 e/kWh. 
 - Conversión/reutilización de redes de gas natural existentes a 100% de hidrógeno bajo en carbono. 
 - Acondicionamiento de las redes de transmisión y distribución de gas que permiten la integración de hidrógeno y otros gases de bajo carbono en la red, incluida cualquier actividad de transmisión o red de distribución de gas que permita el aumento de la mezcla de hidrógeno u otros gases bajos de carbono en el sistema de gas. 
2. La actividad debe incluir la detección de fugas y la reparación de las tuberías de gas existentes y otros elementos de red para reducir las fugas de metano.</t>
  </si>
  <si>
    <t>Se recomienda solicitar un perfil de proyecto que demuestre con suficiente detalle cómo se cumplen los requerimientos aquí descritos, incluyendo evidencia sobre los cálculos basados en metodologías de mejores prácticas internacionales.
1. En el caso del criterio 1, verifique que se cumple alguno de los siguientes elementos:
-el proyecto se limita a la construcción u operación de nuevas redes de transmisión y distribución dedicadas al hidrógeno u otros gases de bajo contenido de carbono que tiene emisiones en su ciclo de vida de menos de 100g CO 2 e/kWh.  La metodología que se utilice para el cálculo debe ser ISO 14067:2018 o ISO 14064-1:2018. Deben considerarse los factores de emisión específicos de Panamá, en su defecto, los del IPCC (Panel Intergubernamental sobre Cambio Climático) u otras fuentes reconocidas, justificando su selección.
-el proyecto se limita a la Conversión/reutilización de redes de gas natural existentes a 100% de hidrógeno bajo en carbono. El hidrógeno transportado debe cumplir con las diposiciones de la actividad EP11. PRODUCCIÓN DE HIDRÓGENO BAJO EN CARBONO.
-el proyecto se limita al acondicionamiento de las redes de transmisión y distribución de gas que permiten la integración de hidrógeno y otros gases de bajo carbono en la red, incluida cualquier actividad de transmisión o red de distribución de gas que permita el aumento de la mezcla de hidrógeno u otros gases bajos de carbono en el sistema de gas. 
2. En el caso del criterio 2, verifique que el proyecto incluye medidas para la detección de fugas y la reparación de las tuberías de gas existentes y otros elementos de red para reducir las fugas de metano.</t>
  </si>
  <si>
    <t>I. Emisiones de CO2eq por kWh durante el ciclo de vida
II. Porcentaje de hidrogeno y otros gases bajos en carbono en la red
III. Eficiencia de reparación de fugas:  número de fugas reparadas / detectadas</t>
  </si>
  <si>
    <t>ECG15. Cogeneración y producción de calor/frío y energía a partir de energía solar concentrada</t>
  </si>
  <si>
    <t>Revise en el perfil del proyecto la tecnología que se financiará. Verifique que se trata de cogeneración de calor/frío y electricidad a partir de energía solar concentrada, la cual se limita a la producción conjunta, en proceso secuencial, de energía eléctrica o mecánica y de energía térmica útil, a partir de la misma fuente de energía primaria. Cualquier otra tecnología adicional dentro del proyecto que no corresponda con la descrita deberá analizarse por separado.</t>
  </si>
  <si>
    <t>Evitar los posibles impactos negativos en la avifauna por las altas temperaturas generadas por las plantas.</t>
  </si>
  <si>
    <t xml:space="preserve">1. Verifique que el proyecto contempla medidas para evitar los impactos negativos sobre la avifauna a causa de las altas temperaturas generadas por la planta. Algunas medidas que deben considerarse son: 
-Selección de la ubicación: Las plantas deben ubicarse lejos de rutas migratorias, zonas de anidación y hábitats críticos para las aves. Una evaluación de impacto ambiental exhaustiva, específica para la avifauna, es crucial antes de la construcción.
-Sistemas de dispersión: El uso de sistemas que dispersen los haces de luz concentrada cuando no se necesitan, especialmente en zonas de vuelo de aves, puede reducir el riesgo térmico.
-Reflectores de bajo impacto: Elegir materiales de espejos que reflejen menos la luz ultravioleta podría ayudar a reducir la atracción de insectos (fuente de alimento) y, por ende, de las aves.
-Planificación del paisaje: Incorporar elementos forestales y cuerpos de agua cerca de la planta puede ofrecer a las aves zonas de refugio y descanso seguras. 
-Monitoreo constante: Implementar programas de monitoreo de aves a corto y largo plazo es fundamental para evaluar el impacto real y ajustar las medidas de mitigación.
-Dispositivos de disuasión: Instalar dispositivos acústicos o visuales para ahuyentar a las aves del área de peligro.
-Cierre por condiciones climáticas: En días con alta actividad de aves migratorias, especialmente con condiciones que favorecen su vuelo a bajas altitudes, la planta podría reducir su operación para minimizar el riesgo. </t>
  </si>
  <si>
    <t xml:space="preserve"> La actividad evalúa la disponibilidad de equipos y componentes de alta durabilidad y reciclabilidad, que sean fáciles de desmontar y reacondicionar.</t>
  </si>
  <si>
    <t>Evitar los posibles impactos negativos de los sistemas de enfriamiento en los recursos hídricos.</t>
  </si>
  <si>
    <t>1. En el perfil del proyecto se debe verificar que se describen detalladamente las medidas que se tomarán para evitar los posibles impactos negativos de los sistemas de enfriamiento en los recursos hídricos. Algunas medidas que deben considerarse son:
-Sistemas de Enfriamiento Seco.
-Sistemas de Enfriamiento Híbrido.
-Refrigeración por Absorción Solar.
-Reutilización y Recirculación de agua.
-Tratamiento de Aguas Residuales.
Captación de Agua de Lluvia.
-Monitoreo Riguroso.</t>
  </si>
  <si>
    <t>ECG16. Cogeneración y producción de calor/frío y energía a partir de energía geotérmica</t>
  </si>
  <si>
    <t xml:space="preserve">Las emisiones de GEI del ciclo de vida de la cogeneración de calor/frío y electricidad de la energía geotérmica son inferiores a 100g CO 2 e/kWh en la generación combinada. Las emisiones de GEI del ciclo de vida se calculan en función de los datos específicos del proyecto, cuando están disponibles, utilizando metodologías como: ISO 14067: 2018 o ISO 14064-1: 2018. Las emisiones cuantificadas del ciclo de vida de GEI son verificadas por un tercero independiente. 
</t>
  </si>
  <si>
    <t>1. Solicite un informe técnico de un tercero independiente que verifique que las emisiones GEI del ciclo de vida del proyecto sean inferiores a 100 gCO2e/kWh, alcances 1 y 2. La metodología que se utilice para el cálculo debe ser ISO 14067:2018 o ISO 14064-1:2018. Deben considerarse los factores de emisión específicos de Panamá o, en su defecto, los del IPCC (Panel Intergubernamental sobre Cambio Climático) u otras fuentes reconocidas, justificando su selección.
El criterio debe establecer claramente qué etapas del ciclo de vida se incluirán en la evaluación. Independencia e Imparcialidad: El criterio debe estipular que la verificación sea realizada por un tercero independiente, competente y sin conflictos de interés, siguiendo el principio de imparcialidad.</t>
  </si>
  <si>
    <t>I. Capacidad instalada o proyectada en cogeneración de calor/frio a partir de energía geotérmica (MW)
II. Generación anual de energía térmica y eléctrica al año a partir de energía geotérmica (kWh/año)</t>
  </si>
  <si>
    <t>ECG17. Cogeneración y producción de calor/frío y energía a partir de bioenergía (biomasa, biocombustibles y biogás)</t>
  </si>
  <si>
    <t>Las emisiones de GEI del ciclo de vida de la generación combinada de calor/frío y energía son inferiores a 100gCO2e/kWh en la generación combinada y se calculan en función de los datos específicos del proyecto, cuando estén disponibles, utilizando metodologías como ISO 14067:2018 o ISO 14064-1:2018.
Las emisiones cuantificadas del ciclo de vida de GEI son verificadas por un tercero independiente.
Adicionalmente, la biomasa utilizada debe cumplir con uno de los siguientes umbrales:
1. La bioenergía producida a partir de residuos (por ejemplo, agrícolas, municipales) es elegible, o
2. La materia prima utilizada para la producción de bioenergía cumple con los criterios de las actividades correspondientes en los sectores de Agricultura o Forestal en la taxonomía, o
3. La materia prima utilizada para la producción de bioenergía debe cumplir con concertificaciones de sostenibilidad como:  
  - Consejo de Administración Forestal (FSC)  
  - Sistema voluntario de biocombustibles de biomasa (2BSvs)  
  - Bonsucro - Certificación Internacional de Sostenibilidad y Carbono (ISCC Plus)  
  - Mesa Redonda de Biomateriales Sostenibles (RSB)  
  - Mesa Redonda sobre Soja Responsable (RTRS) 
4. Cuando las instalaciones se basen en la digestión anaeróbica de material orgánico, la producción del digestato cumple los criterios de digestión anaeróbica de lodos y digestión anaerobia de residuos orgánicos del anexo de gestión de residuos, según corresponda.</t>
  </si>
  <si>
    <t>1. Solicite un informe técnico de un tercero independiente que verifique que las emisiones GEI del ciclo de vida del proyecto sean inferiores a 100 gCO2e/kWh, alcances 1 y 2. La metodología que se utilice para el cálculo debe ser ISO 14067:2018 o ISO 14064-1:2018. Deben considerarse los factores de emisión específicos de Panamá o, en su defecto, los del IPCC (Panel Intergubernamental sobre Cambio Climático) u otras fuentes reconocidas, justificando su selección.
El criterio debe establecer claramente qué etapas del ciclo de vida se incluirán en la evaluación. Independencia e Imparcialidad: El criterio debe estipular que la verificación sea realizada por un tercero independiente, competente y sin conflictos de interés, siguiendo el principio de imparcialidad.
2. ADICIONALMENTE:
En el caso del criterio 1, verifique en el perfil del proyecto que se detalla el origen de la biomasa, biogás o biocombustibles. Esto incluye certificados de destrucción o entrega de residuos por parte de los generadores originales, acreditando que el material proviene de un flujo de residuos y no de cultivos energéticos primarios. Solice un análisis de la cadena de suministro, desde el punto de generación del residuo hasta la planta de producción de bioenergía.
En el caso del criterio 2, verifique que el proyecto detalla las medidas que se tomarán para garantizar quea materia prima utilizada para la producción de bioenergía cumple con los criterios de contribución sustancial de la actividad correspondiente en los sectores de Agricultura o Forestal.
En el caso del criterio 3, solicite documento probatorio de la certificación en cuestión. 
En el caso del criterio 4, verifique que el perfil del proyecto detalla las medidas que se tomarán para cumplir con  los criterios de digestión anaerobia de lodos y digestión anaerobia de residuos orgánicos en la Taxonomía.</t>
  </si>
  <si>
    <t xml:space="preserve"> 1. Implementar sistemas eficientes de riego y prácticas del uso eficiente de agua en los cultivos. 
 2.  Utilizar cultivos tolerantes al estrés hídrico o que no requieran mucha agua para sobrevivir. 
 3.  Cuantificar de la huella hídrica de la biomasa agrícola cultivada</t>
  </si>
  <si>
    <t>1. Verifique que el perfil del proyecto describe cuáles y cómo se implementarán los sistemas eficientes de riego y prácticas del uso eficiente de agua en los cultivos.
2. Verifique la lista de las especies de cultivos que se utilizarán.
3. Solicite el cálculo de la huella hídrica de la biomasa agrícola cultivada.</t>
  </si>
  <si>
    <t xml:space="preserve"> 1. Las zonas libres de combustible y demás instalaciones aprobadas por la Secretaría Nacional de Energía serán los únicos recintos autorizados para realizar la mezcla de los biocombustibles con los hidrocarburos o con los productos derivados del petróleo (Capítulo VI, Artículo 21 de la Ley N°42 de 2011).
 2. Ningún hidrocarburo o sus derivados que se importen o comercialicen en el territorio nacional podrán contener o mezclarse con componentes oxigenantes o elevadores de octanaje que sean contaminantes de conformidad con los lineamientos y las listas que debidamente establezca la Secretaría Nacional de Energía (Capítulo X, Artículo 30 de la Ley N°42 de 2011).</t>
  </si>
  <si>
    <t>1. Verifique que las instalaciones definidas por el proyecto han sido aprobadas por la Secretaría Nacional de Energía para realizar la mezcla de los biocombustibles con los hidrocarburos o con los productos derivados del petróleo. 
2. Solicite documentación (fichas técnicas) que permita verificar que ningún hidrocarburo o sus derivados contengan o se mezclen con componentes oxigenantes o elevadores de octanaje que sean contaminantes.</t>
  </si>
  <si>
    <t>EP18. Producción de calor/frío y energía mediante calor residual</t>
  </si>
  <si>
    <t>Todas las actividades de producción de calefacción/enfriamiento usando calor residual son directamente elegibles.</t>
  </si>
  <si>
    <t>Revise en el perfil del proyecto la tecnología que se financiará. Verifique que se trata de producción de calor/frío y electricidad a partir de calor residual, la cual se limita al aprovechamiento del calor residual contenido en los productos y subproductos de un proceso se puede aprovechar para mejorar las eficiencias y así ayudar en disminuir la huella de carbono de otras actividades. Cualquier otra tecnología adicional dentro del proyecto que no corresponda con la descrita deberá analizarse por separado.</t>
  </si>
  <si>
    <t>I. Energía térmica recuperada al año (kWh/año)</t>
  </si>
  <si>
    <t>Las bombas y el tipo de equipo utilizado cuentan con un diseño ecológico y/o etiquetado energético, cumpliendo con los requisitos de eficiencia energética.</t>
  </si>
  <si>
    <t>1.Verifique que el proyecto utilizará bombas que cumplan normas de alta eficiencia con potencias entre 50 y 100 KW, que implementará un sistema de Gestión de Energía bajo la norma ISO 50001, y que incluye el uso de equipos que cuenten con certificaciones de eficiencia energética reconocidas internacionalmente.</t>
  </si>
  <si>
    <t>T1. Transporte público urbano</t>
  </si>
  <si>
    <t>El transporte público urbano es elegible siempre que cumpla con alguno de los siguientes criterios:
1. Las flotas de vehículos o material rodante para el transporte público urbano terrestre, férreo, funicular o teleférico, fluvial o marítimo con cero emisiones directas (p. ej., eléctricos o impulsados por hidrógeno bajo en carbono) son directamente elegibles. 
- Ejemplos para flota de transporte público urbano terrestre o férreo: buses de tránsito  rápido, buses intermedios o alimentadores, trenes ligeros, metros, tranvías, trolebuses, trenes de cercanías o suburbanos, taxis, sistemas de vehículos particulares compartidos o de viajes compartidos. 
- Ejemplos para flota de transporte fluvial o marítimo: vehículos acuáticos como transbordador/ferry o taxi acuático.
2. La elegibilidad específica de otras flotas se determina usando los siguientes criterios:
- Flota de transporte público terrestre: Las emisiones directas son inferiores a 20 gCO2e/p-km hasta finales de 2025 (a partir de 2026 serán elegibles sólo flotas con cero emisiones directas).
- Flota de transporte Férreo: Cuando el material rodante tiene cero emisiones directas.
3.  Flota de transporte fluvial/marítimo:
- Los buques que tengan cero emisiones directas de CO2 (medidas en el tubo de escape) son directamente elegibles.
- Embarcaciones que utilizan combustibles alternativos como hidrogeno verde (que cumpla con el umbral de la taxonomía), incluyendo sus derivados como amonio verde, metanol, además de biogás o biocombustibles, garantizados ya sea por diseño tecnológico o por monitoreo continuo y verificación de terceros son elegibles.
- Hasta el 31 de diciembre de 2025, los buques híbridos y de doble combustible que obtengan al menos el 50% de su energía de combustibles con cero emisiones directas de CO2 (medidas en el tubo de escape) o de energía enchufable para su funcionamiento normal.</t>
  </si>
  <si>
    <t xml:space="preserve">1. Solicitar y verificar la ficha técnica de la flota vehicular (para el transporte público urbano terrestre, férreo, funicular o teleférico, fluvial o marítimo)que contenga la categoría de transporte correspondiente (eléctrico o de hidrógeno bajo en carbono).
2. Hasta el 31 de diciembre de 2025, será permisible considerar vehículos híbridos y buques híbridos o de doble combustible, siempre que se verifique mediante la documentación técnica correspondiente como certificados de homologación, fichas técnicas del fabricante o reportes de ensayo de emisiones que:
- Las emisiones directas sean inferiores a 20 g CO₂eq/km; y
- Los buques híbridos o de doble combustible obtengan al menos el 50% de su energía de combustibles con cero emisiones directas de CO₂ (medidas en el tubo de escape) o de energía enchufable utilizada durante su operación normal, conforme a los lineamientos establecidos.
3. Para transporte fluvial / maritimo: Solicitar y verificar la ficha tecnica del motor emitido por el fabricante, donde se especifique el tipo de combustible dmitido
</t>
  </si>
  <si>
    <t>I. Tipo de biocombustible utilizado
II. Tipo de tecnología adquirida
III. Emisiones evitadas al año
(tCO2eq/año)
IV. Rendimiento energético del vehículo (kWh/100 km)
V. Factor de ocupación
VI. Recorrido anual (km/año)
VII. Consumo eléctrico (kWh/pkm)
VIII. Niveles sonoros (dB)</t>
  </si>
  <si>
    <t>1. En el caso de que el medio de transporte funcione con baterías, esas medidas incluyen la reutilización y el reciclado de las baterías y de los componentes electrónicos, incluidas las materias primas críticas que contienen.
2. Contar con un plan de gestión que permita el aprovechamiento y reutilización de la flota que sale de circulación, en cumplimiento con la normatividad correspondiente del país en materia de Economía Circular y gestión de residuos sólidos. La desintegración de la flota en desuso debe cumplir con la normatividad ambiental en materia de residuos sólidos.
3. Contar con certificados de disposición final de residuos sólidos generados en todo el proceso de gestión de los vehículos en desuso, detallando el tipo de tratamiento realizado acorde al tipo de residuo
4.Tanto en el mantenimiento como en la gestión al final de su vida útil de vehículos, el cumplimiento de la legislación comunitaria y nacional sobre generación, gestión y tratamiento de residuos peligrosos vigentes. Por ejemplo:                      
 - Acuerdo No. 82 del 12 de abril de 2016 “Que dicta medidas relacionadas con los vehículos y otros bienes inmuebles que ocupan las aceras, calles, vías o espacios públicos, y subroga el Acuerdo No. 138 de 9 de septiembre de 2014.
 - Decreto Ejecutivo No. 34 de 2007 que aprueba la Política Integral de Residuos Peligrosos y No Peligrosos.
 - Ley 33 de 2018 de Basura Cero.
 - Ley No. 21 de 1990 “Por la cual se aprueba el convenio de Basilea sobre el control de los movimientos transfronterizos de los desechos peligrosos y su eliminación.</t>
  </si>
  <si>
    <t>1. Solicitar y verificar que el proveedor de los medios de transporte cuente con un plan de reutilización y valorización de baterías y componentes electrónicos, garantizando su manejo seguro y conforme a la normativa aplicable.
2. Solicitar y verificar que el proveedor cuente con un plan de gestión para el aprovechamiento de la flota fuera de circulación, alineado con la normativa ambiental vigente en materia de gestión integral de residuos sólidos.
3. Solicitar y verificar los certificados oficiales de disposición final que acrediten la gestión ambientalmente adecuada de los residuos sólidos generados durante la fase de desuso del vehículo, especificando el tipo de tratamiento aplicado según la naturaleza de cada residuo.
4. Para la fase de mantenimiento y gestión al final de la vida útil, solicitar y verificar los contratos o convenios vigentes con talleres o gestores autorizados para el mantenimiento y la disposición final de residuos peligrosos (por ejemplo: aceites usados, filtros, baterías).
5. Solicitar y verificar un registro y reporte de las actividades de mantenimiento, evidenciando la correcta gestión de los residuos generados en dichas operaciones.
6. Solicitar y verificar que se cuente con informes de cumplimiento ambiental o auditorías internas que respalden la conformidad con la normativa aplicable y las buenas prácticas de gestión de residuos.</t>
  </si>
  <si>
    <t xml:space="preserve">1. Las prácticas de limpieza de los vehículos deben realizarse en sitios destinados específicamente para esta tarea, haciendo un uso racional del recurso hídrico, evitando vertimientos de aguas residuales que no cumplan con los permisos y/o autorizaciones
ambientales pertinentes. </t>
  </si>
  <si>
    <t>1. Solicitar y verificar documentación y/o registro fotográfico que acrediten la implementación del protocolo de limpieza de la flota vehicular, especificando en el proyecto el sitio destinado para dicha actividad, el cual deberá contar con controles hídricos adecuados y cumplir con los permisos ambientales requeridos para el manejo y disposición de aguas residuales generadas durante el proceso.</t>
  </si>
  <si>
    <t>1. Tanto el mantenimiento como la gestión al final de la vida útil de vehículos deben cumplir con la normatividad del país en materia de Gestión Integral de Residuos o Desechos Peligrosos.
2. Deben cumplir con los límites permisibles de emisiones al aire  (Hidrocarburos No Quemados (HC), Monóxido de Carbono (CO), Dióxido de Carbono (CO2) y Opacidad (Op) para vehículos automotores de combustión, dictado por medio del Decreto Ejecutivo No. 38 de 3 de junio de 2009, por el cual se dictan Normas Ambientales de Emisiones para Vehículos Automotores o la normatividad actual vigente.
3. En relación a las emisiones directas al aire de los gases de escape de los motores de combustión interna - óxidos de nitrógeno (NOx), hidrocarburos totales (THC), hidrocarburos distintos del metano (NMHC), monóxido de carbono (CO), material particulado (PM), los buses deben acatar el estándar euro V vigente o superior.
En caso que no exista una norma con relación a los niveles máximos de ruido permitidos, se sugiere dar claridad al cumplimiento de alguna de estas normas internacionales:
- ISO 13.040.50: Emisiones de fuentes móviles;
- ISO 362 Medición del ruido emitido por vehículos de carretera en aceleración;
- ISO 28580: 2018 - Método de medición de la resistencia a la rodadura de los neumáticos de turismos, camiones y autobuses.</t>
  </si>
  <si>
    <r>
      <rPr>
        <sz val="14"/>
        <color rgb="FF000000"/>
        <rFont val="Aptos Narrow"/>
      </rPr>
      <t xml:space="preserve">1. Solicitar y verificar el plan de gestión durante la fase de mantenimiento y vida útil que contemple el manejo integral de residuos y desechos peligrosos, conforme a la normativa ambiental vigente y a las disposiciones sobre gestión integral de residuos sólidos.
2,3. Solicitar y verificar la ficha técnica del vehículo, o certificado equivalente, que evidencie el cumplimiento de las normas UN R51 (control de emisiones sonoras) y UN R138 (niveles de ruido), según los requisitos vigentes. En Panamá, esta verificación deberá alinearse con lo establecido en el Decreto Ejecutivo No. 38 de 3 de junio de 2009 sobre normas ambientales de emisiones para vehículos automotores, que impone controles de emisiones vehiculares como requisito para el “revisado vehicular” anual.
</t>
    </r>
    <r>
      <rPr>
        <i/>
        <sz val="14"/>
        <color rgb="FF000000"/>
        <rFont val="Aptos Narrow"/>
      </rPr>
      <t xml:space="preserve">Nota </t>
    </r>
    <r>
      <rPr>
        <sz val="14"/>
        <color rgb="FF000000"/>
        <rFont val="Aptos Narrow"/>
      </rPr>
      <t>:</t>
    </r>
    <r>
      <rPr>
        <b/>
        <sz val="14"/>
        <color rgb="FF000000"/>
        <rFont val="Aptos Narrow"/>
      </rPr>
      <t xml:space="preserve"> </t>
    </r>
    <r>
      <rPr>
        <sz val="14"/>
        <color rgb="FF000000"/>
        <rFont val="Aptos Narrow"/>
      </rPr>
      <t>Los requisitos asociados a los límites permisibles de emisiones atmosféricas perderán vigencia a partir del año 2025, fecha límite establecida para la circulación de vehículos con motores de combustión interna.</t>
    </r>
  </si>
  <si>
    <t>T2. Micromovilidad</t>
  </si>
  <si>
    <t>Directamente elegible.</t>
  </si>
  <si>
    <t>Solicitar un documento técnico o comprobante de compra que confirme que se trata de una solución de micromovilidad, ya sea de propulsión humana o eléctrica, utilizada de forma individual o compartida, e incluyendo vehículos ligeros como ciclomotores, tricimotos, cuadriciclos, patinetas o monopatines eléctricos, entre otros.</t>
  </si>
  <si>
    <t>I. Velocidad (km/h) 
II. Potencia eléctrica (kW) 
III. Peso (kg) 
IV. Tipo de motor</t>
  </si>
  <si>
    <t>T3. Infraestructura para el transporte</t>
  </si>
  <si>
    <t>La actividad es elegible si cumple con uno de los siguientes criterios:
- Infraestructura que se requiere para el transporte con cero emisiones directas (por ejemplo, puntos de carga eléctrica,  actualizaciones de conexión a la red eléctrica, estaciones de combustible de hidrógeno o autopistas eléctricas).
- Infraestructura y equipamiento (incluyendo flotas) para la micromovilidad activa (peatón, bicicleta, scooters y otros). (p. ej.: redistribución del perfil de la vía para aumentar el área peatonal y los carriles para bicicletas y sistemas de micromovilidad en general; equipamiento urbano para estaciones de sistemas públicos compartidos de micromovilidad; puntos de consolidación y distribución urbana de mercancías de última milla en sistemas de Micromovilidad y ‘crossdocking’; estacionamientos seguros para micromovilidad en estaciones de
 transporte público; etc.), si la flota de vehículos o modos de transporte que usan la infraestructura cumplen con los umbrales de emisiones directas según lo definido en la actividad T2.
- Infraestructura ferroviaria no electrificada con un plan existente de electrificación o de uso de trenes con motor alternativo.
- Infraestructura y equipos para la logística urbana en general (p. ej., corredores logísticos urbanos, plataformas logísticas, centros de consolidación y distribución urbana de mercancías, etc.)
- Infraestructura para el suministro de biocombustible sostenible y el hidrógeno verde.
- Infraestructura tecnológica y plataformas para la movilidad como un servicio en transporte de carga y pasajeros. 
- Infraestructura que avanza hacia el transporte multimodal, férreo o fluvial, independientemente del tipo de flota que use, asumiendo que va a disminuir las emisiones netas causadas, al reemplazar la movilidad por carretera.
- La infraestructura dedicada a la operación de buques con cero emisiones directas de CO2 (tubo de escape): carga de electricidad, reabastecimiento de combustible a base de hidrógeno.
- Infraestructura auxiliar en transporte marítimo (ej., remolques, pasarelas, etc.) dedicado a transporte de buques con cero emisiones directas o combustible alternativos.
- La infraestructura dedicada al suministro de energía eléctrica en tierra a los buques atracados.
- La infraestructura está dedicada al desempeño de las operaciones propias del puerto con cero emisiones directas de CO2 (medidas en el tubo de escape).
- La infraestructura y las instalaciones están dedicadas al transbordo de mercancías entre modos: infraestructura terminal y superestructuras para la carga, descarga y transbordo de mercancías.
- Servicios asociados a compra, mantenimiento, reciclaje y reposición de baterías para vehículos e infraestructura de transporte bajo en carbono.
- Adecuación de infraestructura urbana de transporte para mejorar su uso eficiente (factores de ocupación) y generar cambios de comportamiento (demanda) en los usuarios (p. ej.: carriles de alta ocupación; tecnología para sistemas de parqueo y transporte inteligente; tecnología para apoyar horarios escalonados;
sistemas tecnológicos de tarificación vial, como los peajes urbanos electrónicos; sistemas de fiscalización de carriles exclusivos para buses, etc.), y en general, la infraestructura y tecnología para proyectos de gestión de la demanda que estén definidos como medidas potenciales de reducción de GEI.</t>
  </si>
  <si>
    <t>Documento técnico que valide que la actividad a financiar cumpla con los criterios de elegibilidad establecidos en el listado correspondiente.</t>
  </si>
  <si>
    <t>I. Tipo de infraestructura
construida
II. Unidad de infraestructura
(ej: km de infraestructura)
III. Tiempo de vida de las
estaciones de recarga
(vehículos o
embarcaciones) o las líneas
de recarga (trenes)
IV. Costos de operación y mantenimiento</t>
  </si>
  <si>
    <t xml:space="preserve"> 1. Cumplir con la reglamentación panameña, estipulado en el proceso de Estudio de Impacto Ambiental en el decreto ejecutivo 1 del 1 de marzo de 2023, que dicta el proceso de estudio de impacto.
2.  Evitar la fragmentación y degradación del paisaje natural y urbano, y los riesgos de incidentes o siniestros viales, así como accidentes de vida silvestre causados por colisiones.
3. Evitar los posibles impactos negativos en los ecosistemas acuáticos, causados por túneles que provoquen cambios y degradación de las condiciones hidro morfológicas de las masas de agua.
- Tomar medidas para monitoreo y protección de los ecosistemas urbanos, en particular espacios públicos, áreas verdes urbanas y arbolado urbano.</t>
  </si>
  <si>
    <t>1. Presentar el Plan de Manejo Ambiental (PMA) que incluya las medidas de prevención y mitigación orientadas a evitar la fragmentación y degradación del paisaje natural y urbano, así como la implementación de acciones para prevenir accidentes que afecten la fauna silvestre.
2. Dentro del PMA, especificar las medidas para prevenir impactos negativos sobre los ecosistemas intervenidos, como por ejemplo aquellos derivados de obras de infraestructura como la construcción de túneles, vías u otras estructuras.
3. Aportar documentación técnica que respalde la estrategia de monitoreo ambiental a implementar, indicando los mecanismos y frecuencia de seguimiento sobre ecosistemas urbanos, espacios públicos, áreas verdes y arbolado urbano, especialmente en zonas de influencia de corredores logísticos o de transporte.</t>
  </si>
  <si>
    <t xml:space="preserve"> 1.  Reutilizar piezas y usar material reciclado durante la renovación, mejora y construcción de la infraestructura.
2.  Se debería garantizar que al menos el 20% (en peso) de los residuos de construcción y demolición no peligrosos generados en la obra se preparen para su reutilización, reciclaje y otro tipo de recuperación de materiales. Los
porcentajes de aprovechamiento deben aumentar a 40% en 2025, 60% en 2028 y llegar a 70% en 2030.
3. Tener un plan de Economía Circular donde se muestra la priorización de uso de materiales bajo en carbono, materiales sostenibles y el plan de aprovechamiento.</t>
  </si>
  <si>
    <t>1. Presentar el inventario y la proyección de materiales de construcción, especificando el porcentaje de incorporación de materiales reciclados o reutilizados en las diferentes etapas del proyecto.
2. Elaborar y presentar el Plan de Gestión Ambiental para los Residuos de Construcción y Demolición (RCD), que garantice al menos un 40 % de reutilización o valorización de los materiales generados.
3. Contar con un Plan de Economía Circular que priorice el uso de materiales de bajo carbono y sostenibles, y que establezca el plan de aprovechamiento y valorización de los recursos utilizados durante la construcción.</t>
  </si>
  <si>
    <t xml:space="preserve"> 1. Minimizar el ruido y las vibraciones causadas por el uso de la infraestructura (p.ej., introducción de zanjas abiertas y barreras de pared).
 2.  Disminuir el ruido, el polvo y la contaminación por emisiones durante las obras de construcción y mantenimiento de la infraestructura.</t>
  </si>
  <si>
    <t>Verificar que el Plan de Manejo Ambiental (PMA) incorpore medidas específicas de control de ruido y de emisiones contaminantes a la atmósfera. En caso de que dichas medidas no estén contempladas en el PMA, deberá presentarse documentación técnica equivalente que respalde la estrategia implementada para la prevención, mitigación y control de estos impactos ambientales.</t>
  </si>
  <si>
    <t>T4. Transporte interurbano (carga y pasajeros)</t>
  </si>
  <si>
    <t>El transporte interurbano es elegible siempre que cumpla con alguno de los siguientes criterios:
 1. El elegible automáticamente aquella flota de vehículos o material rodante destinados al transporte intermunicipal, sea de carga o pasajeros, carretero, férreo o fluvial/marítimo con cero emisiones directas. 
 2. Es elegible automáticamente aquellos vehículos o material rodante, “sea de carga o pasajeros, carretero, férreo o fluvial/marítimo”, que usan biocombustibles sostenibles y biogás, garantizados por diseño tecnológico o por monitoreo continuo y verificación de terceros. Asegurar el uso de tecnologías de transporte que permitan el uso del 100% de biocombustibles.</t>
  </si>
  <si>
    <t>1. Verifique en el perfil del proyecto, a través de fichas técnicas de las unidades que se van a adquirir, que se cumple alguna de las condiciones especificadas en el criterio de contribución sustancial.
2. Para el caso de unidades que utilizan combustibles alternativos, solicite un plan de monitoreo continuo y verificación de terceros para garantizar que los criterios de contribución sustancial se cumple durante toda la vida útil de ellas.</t>
  </si>
  <si>
    <t xml:space="preserve">I. Tipo de biocombustible utilizado
II. Tipo de tecnología adquirida
III. Proyección de emisiones
evitadas (tCO2/pkm ó tCO2/tkm)
IV. Rendimiento energético del vehículo (kWh/100 km)
V. Recorrido anual (km/año)
VI. Consumo eléctrico (kWh/pkm) </t>
  </si>
  <si>
    <t>1.  Existen medidas para gestionar los residuos, de acuerdo con el tipo de residuos, tanto en la fase de uso (mantenimiento) como al final de la vida útil de la flota, incluso mediante la reutilización y el reciclaje de las baterías y los aparatos electrónicos (en particular, las materias primas críticas que contienen). Tener en cuenta normatividades como: 
 - Decreto Ejecutivo No. 34 de 2007 que aprueba la Política Integral de Residuos Peligrosos y No Peligrosos.
 - Ley 33 de 2018 de Basura Cero. 
 - Ley No. 21 de 1990 “Por la cual se aprueba el convenio de Basilea sobre el control de los movimientos transfronterizos de los desechos peligrosos y su eliminación”.
  - En el caso de que el medio de transporte funcione con baterías, esas medidas incluyen la reutilización y el reciclado de las baterías y de los componentes electrónicos, incluidas las materias primas críticas que contienen.</t>
  </si>
  <si>
    <t>1. Solicitar plan de gestión de residuos aplicable a los residuos generados durante el mantenimiento y final de la vida útil de las unidades y material rodante, en línea con el Decreto Ejecutivo No. 34 de 2007 que aprueba la Política Integral de Residuos Peligrosos y No Peligrosos, la Ley 33 de 2018 de Basura Cero y la Ley No. 21 de 1990 “Por la cual se aprueba el convenio de Basilea sobre el control de los movimientos transfronterizos de los desechos peligrosos y su eliminación”. El plan debe considerar elementos como: 
-Identificación de las responsabilidades del fabricante o importador del vehículo/unidad/embarcación.
-Inventario de residuos.
-Clasificación de peligrosidad.
-Reutilización y segunda vida.
-Reciclaje y recuperación de materiales, reutilización y el reciclaje de las baterías y los aparatos electrónicos.
-Tratamiento y disposición final.</t>
  </si>
  <si>
    <t>1. Las prácticas de limpieza de los vehículos deben realizarse en sitios destinados específicamente para esta tarea, haciendo un uso racional del recurso hídrico, evitando vertimientos de aguas residuales que no cumplan con los permisos y/o autorizaciones ambientales pertinentes. </t>
  </si>
  <si>
    <t>1. El perfil del proyecto debe incluir la descripción de las medidas que se tomarán para optimizar el uso del recurso hídrico y evitar vertimientos de aguas residuales. 
Algunas medidas que deberán considerarse son: 
- Utilización de mangueras a presión y túneles de lavado que incorporen sistemas de reciclaje de agua para reutilizar el agua en lavados posteriores.
- Desarollo y seguimiento de protocolos de limpieza que optimicen el uso de agua, por ejemplo, realizando fregados estratégicos y definiendo el volumen mínimo de agua necesario para cada tarea.
-  Capacitación al personal de limpieza sobre el uso adecuado de los equipos, las técnicas de lavado que ahorran agua y la importancia de la gestión responsable del recurso hídrico. 
-  Mantenimiento regular de las mangueras, bombas y tuberías para prevenir fugas y asegurar que los equipos funcionen de manera óptima.
-  Implementación de sistemas para reutilizar el agua de enjuague para la limpieza inicial de las unidades, o utilizarla para el lavado de otras zonas del mismo establecimiento.
- Instalación y mantenimiento de sistemas de tratamiento de aguas residuales en las instalaciones de lavado, y utilización de productos de limpieza más ecológicos, con menor carga contaminante, priorizando aquellos que sean biodegradables.</t>
  </si>
  <si>
    <t xml:space="preserve"> 1. Tanto el mantenimiento como la gestión al final de la vida útil de vehículos deben cumplir con la normatividad de cada país en materia de Gestión Integral de Residuos o Desechos Peligrosos. 
2. Deben cumplir con los límites permisibles de emisiones al aire (Hidrocarburos No Quemados (HC), Monóxido de Carbono (CO), Dióxido de Carbono (CO2 ) y Opacidad (Op) para vehículos automotores de combustión, dictado por medio del Decreto Ejecutivo No. 38 de 3 de junio de 2009, por el cual se dictan Normas Ambientales de Emisiones para Vehículos Automotores. 
- En relación a las emisiones directas al aire de los gases de escape de los motores de combustión interna 
- óxidos de nitrógeno (NOx), hidrocarburos totales (THC), hidrocarburos distintos del metano (NMHC), monóxido de carbono (CO), material particulado (PM) , los buses deben acatar el estándar euro VI vigente o superior. 
3.  Los neumáticos cumplen los requisitos relativos al ruido de rodadura exterior en la clase más poblada y al coeficiente de resistencia a la rodadura (que influye en la eficiencia energética del vehículo).
4. En caso de que no exista una norma con relación a los niveles máximos de ruido permitidos, se sugiere dar claridad al cumplimiento de alguna de estas normas internacionales: ISO 13.040.50: Emisiones de fuentes móviles; ISO 362 Medición del ruido emitido por vehículos de carretera en aceleración; ISO 28580:2018 – Método de medición de la resistencia a la rodadura de los neumáticos de turismos, camiones y autobuses.</t>
  </si>
  <si>
    <t xml:space="preserve">1. El proyecto debe venir acompañado de un plan de gestión de residuos, alienado con las disposiciones de la normativa panameña. El plan debe incorporar medidas clave como: identificación y caracterización de los residuos, la implementación de medidas para prevenir y reducir su generación, la segregación y el manejo adecuado de los mismos, y el establecimiento de procedimientos para el almacenamiento, transporte y disposición final (con énfasis en reutilización y reciclaje). También debe definir responsabilidades, objetivos medibles, un programa de monitoreo y capacitación para el personal involucrado.
2. Solicitar las fichas técnicas de las unidades donde se puedan verificar que estas cumplen con los indicadores de emisiones de óxidos de nitrógeno (NOx), hidrocarburos totales (THC), hidrocarburos distintos del metano (NMHC), monóxido de carbono (CO), material particulado (PM), Hidrocarburos No Quemados (HC), Monóxido de Carbono (CO), Dióxido de Carbono (CO2) y Opacidad (Op) para vehículos automotores de combustión, según las disposiciones del Decreto Ejecutivo No. 38 de 3 de junio de 2009. El perfil del proyecto deberá contemplar un plan de monitoreo permanente de estas emisiones durante toda la vida útil de las unidades. 
3. Solicite evidencia que respalde que los neumáticos utilizados cumplen con la Etiqueta Europea de Neumáticos.
4. Verifique que el proyecto describe las medidas que se tomarán para garantizar que las unidades funcionarán dentro de los nivels máximos de ruido. Algunas normas que deben cumplirse son:
-Decreto Ejecutivo N° 306 de 4 de septiembre de 2002: reglamento para el control de los ruidos en espacios públicos, áreas residenciales, de habitación y ambientes laborales.
-Decreto Ejecutivo N° 120 de 1996: también establece límites máximos de ruido permitidos, generalmente fijados en 60 dB durante el día (6:00 a.m. a 10:00 p.m.) y 50 dB durante la noche (10:00 p.m. a 6:00 a.m.) para zonas residenciales.
-Acuerdo N° 141 de 2014 del Consejo Municipal de Panamá: Este acuerdo regula las actividades que generan ruidos en el Distrito de Panamá y dicta medidas para la prevención del ruido en el ámbito local, lo que puede ser relevante para las áreas urbanas que atraviesan las rutas de transporte. </t>
  </si>
  <si>
    <t>T5. Transporte particular</t>
  </si>
  <si>
    <t>Los vehículos con cero emisiones son directamente elegibles (p. ej., electricidad o hidrógeno verde)</t>
  </si>
  <si>
    <t>Solicitar y verificar en la ficha técnica del vehículo la categoría de transporte, confirmando si corresponde a un vehículo eléctrico o impulsado por hidrógeno verde.</t>
  </si>
  <si>
    <t xml:space="preserve">I. Tipo de biocombustible
utilizado
II. Tipo de tecnología
adquirida
III. Emisiones evitadas (tCO2)
IV. Rendimiento energético
del vehículo (kWh/100 km)
V. Consumo eléctrico
(kWh/pkm) </t>
  </si>
  <si>
    <t>1. Tanto el mantenimiento como la gestión al final de la vida útil de vehículos deben cumplir con las disposiciones normativas del país en materia de gestión integral y procesamiento de residuos sólidos.
2. En cuanto a la contaminación atmosférica y sonora, los vehículos de transporte particular deben acatar las políticas incorporadas en el Foro Mundial para la Armonización de Regulación de Vehículos de la WP.29.</t>
  </si>
  <si>
    <t>1. Solicitar y verificar el plan de posconsumo de baterías deberá validarse directamente con el importador o concesionario, quien es el responsable de declarar y presentar el sistema de gestión colectiva o, en su defecto, un certificado de cumplimiento de la responsabilidad extendida del productor (REP). Esta verificación deberá incluir, como mínimo, la gestión de baterías de litio y llantas fuera de uso.
2. Solicitar y verificar la ficha técnica del vehículo, o certificado equivalente, que evidencie el cumplimiento de las normas UN R51 (control de emisiones sonoras) y UN R138 (niveles de ruido), según los requisitos vigentes. En Panamá, esta verificación deberá alinearse con lo establecido en el Decreto Ejecutivo No. 38 de 3 de junio de 2009 sobre normas ambientales de emisiones para vehículos automotores, que impone controles de emisiones vehiculares como requisito para el “revisado vehicular” anual.</t>
  </si>
  <si>
    <t>T6. Transporte fluvial/marítimo de carga</t>
  </si>
  <si>
    <t>1. El transporte fluvial/marítimo de carga es elegible siempre que cumpla con alguno de los siguientes requisitos: 
Las embarcaciones con cero emisiones son directamente elegibles. 
 Embarcaciones que utilizan combustibles alternativos como hidrogeno verde (que cumpla con el umbral de la taxonomía), incluyendo sus derivados como amonio verde, metanol, además de biogás o biocombustibles, garantizados ya sea por diseño tecnológico o por monitoreo continuo y verificación de terceros son elegibles. 
- Otras embarcaciones fluviales son elegibles si las emisiones directas (medidas en el tubo de escape) de CO2 por tonelada-kilómetro (gCO2 /tkm), calculadas (o estimadas en caso de buques nuevos) utilizando el Índice Operativo de Eficiencia Energética, son un 50% inferiores al valor medio de referencia para las emisiones de CO2 definido para los vehículos pesados. Esta alternativa es opcional cuando tecnológica y económicamente no sea viable cumplir el primer criterio y se permitirá hasta el 31 de diciembre de 2025.
 - Vehículo auxiliar para el transporte marítimo con cero emisiones directas de CO2 o combustible alternativas como hidrogeno verde (que cumpla con el umbral de la taxonomía), incluyendo sus derivados como amonio verde, metanol, además de biogás o biocombustibles, garantizados ya sea por diseño tecnológico o por monitoreo continuo y verificación de terceros son elegibles. 
2. Adicionalmente, los buques de transporte marítimo internacional deben cumplir con los siguientes criterios cuando aplica:  
- Los vehículos de transporte marítimo internacional deben cumplir con las prescripciones del capítulo 4 del Anexo VI del Convenio Internacional para Prevenir la Contaminación por Buques (MARPOL) de la Organización Marítima Internacional (OMI) ratificado por la República de Panamá. Dicho anexo define las reglas para alcanzar el objetivo de reducir la intensidad de carbono del transporte marítimo internacional y avanzar hacia los niveles de ambición establecidos en la “Estrategia inicial de la OMI sobre la reducción de las emisiones de GEI procedentes de los buques”: 
 - El Índice de eficiencia energética de proyecto obtenido (EEDI) y aplicable (EEXI) debe calcularse para todo buque nuevo, existente o que haya sido objeto de transformaciones importantes y debe calcularse teniendo en cuenta las directrices elaboradas por la OMI. 
 - Los buques nuevos y existentes deben llevar a bordo un plan de gestión y eficiencia energética del buque (SEEMP), el cual establece un mecanismo para mejorar la eficiencia energética utilizando medidas operacionales. 
 - Todo operador de buques de arqueo bruto8 igual o superior recopilar y reportar datos relativos al consumo de fueloil acorde al apéndice IX del Anexo VI del convenio MARPOL. 
 - Todo buque de arqueo bruto superior o igual a 5000 debe calcular el indicador de intensidad de carbono (CII) operacional anual obtenido y cuando se requiera, formular un plan de medidas correctivas, teniendo en cuenta las directrices de la OMI.</t>
  </si>
  <si>
    <t>1. Verifique en el perfil del proyecto, a través de fichas técnicas de las unidades que se van a adquirir, que se cumple alguna de las condiciones especificadas en el criterio de contribución sustancial.
2. Para el caso de embarcaciones utilizan combustibles alternativos, solicite un plan de monitoreo continuo y verificación de terceros para garantizar que los criterios de contribución sustancial se cumple durante toda la vida útil de las embarcaciones.
3. Para cualquier otro tipo de embarcación, solicite el Índice Operativo de Eficiencia Energética.  Esta alternativa es opcional cuando tecnológica y económicamente no sea viable cumplir el primer criterio y se permitirá hasta el 31 de diciembre de 2025.
4. En el caso de Vehículos auxiliares para el transporte marítimo que utilizan combustibles alternativos, solicite un plan de monitoreo continuo y verificación de terceros para garantizar que el criterio de contribución sustancial se cumple durante toda la vida útil de las unidades.
5. En el caso de los buques de transporte marítimo internacional, solicite el  Índice de Eficiencia Energética, un plan de eficiencia energética del buque, reporte de datos relativos al consumo de fueloil, así como el cálculo del indicador de intensidad de carbono (CII) operacional anual.</t>
  </si>
  <si>
    <t xml:space="preserve">I. Tipo de biocombustible
utilizado
II. Tipo de tecnología
adquirida
III. Emisiones evitadas al año
(tCO2eq/año)
IV. Rendimiento energético
del vehículo (kWh/100 km)
V. Capacidad de carga (Toneladas o TEU)
VI. Recorrido anual (km/año)
VII. Consumo eléctrico
(kWh/pkm)
</t>
  </si>
  <si>
    <t xml:space="preserve"> 1.  Definir medidas para gestionar los residuos, tanto en la fase de uso como al final de la vida útil del buque, de acuerdo con la jerarquía de residuos, incluido el control y la gestión de materiales peligrosos a bordo de los buques y garantizando su reciclaje seguro. 
2. En el caso de los buques que funcionan con baterías, esas medidas incluyen la reutilización y el reciclado de las baterías y los componentes electrónicos, incluidas las materias primas críticas que contienen.</t>
  </si>
  <si>
    <t>1. Solicite un plan de gestión de residuos,  tanto en la fase de uso como al final de la vida útil del buque. Algunos elementos que deben considerarse son:
Fase de Uso (Operación del Buque)
- Designar a la persona responsable de su ejecución.
- Identificar los tipos y cantidades de residuos generados a bordo y establecer procedimientos para minimizarlos.
- Procedimientos para la segregación de residuos en la fuente y su almacenamiento seguro a bordo en contenedores adecuados para prevenir la contaminación marina.
- Descripción del equipo de tratamiento de residuos a bordo (compactadores, incineradores, trituradores, plantas de tratamiento de aguas residuales) y sus procedimientos de uso.
- Instrucciones para la descarga de residuos en instalaciones portuarias receptoras autorizadas, de acuerdo con la normativa nacional y el Anexo V del MARPOL. Se prohíbe generalmente la descarga de basura al mar, con excepciones muy limitadas y bajo condiciones estrictas.
- Mantenimiento de un Libro de Registro de Basuras (Garbage Record Book) donde se anoten todas las operaciones de eliminación o descarga de residuos, incluyendo fecha, hora, posición del buque, tipo y cantidad de basura, y firma del oficial responsable. Este registro es auditable por la AMP.
- Capacitación periódica de la tripulación sobre los procedimientos del plan, la normativa MARPOL y la prevención de la contaminación marina. 
Fin de la Vida Útil (Reciclaje/Desguace)
-Realizar un inventario detallado de todos los materiales peligrosos a bordo del buque antes de su desguace, como el asbesto, bifenilos policlorados (PCB), y pinturas con tributilestaño (TBT).
-Desarrollo de un plan específico de reciclaje que garantice la seguridad de los trabajadores y minimice el impacto ambiental, a presentar ante la AMP para su aprobación.
-Reutilización y el reciclado de las baterías y los componentes electrónicos, incluidas las materias primas críticas que contienen.
-El desguace debe llevarse a cabo en instalaciones de reciclaje de buques autorizadas que cumplan con las normas nacionales y, preferiblemente, internacionales.
-Presentación de un Estudio de Impacto Ambiental para la actividad de desguace, especialmente si se realiza en instalaciones de tratamiento de residuos metálicos o hidrocarburos usados.
-Asegurar que los materiales peligrosos y residuos generados durante el desguace sean transportados y gestionados por terceros autorizados para su tratamiento y disposición final adecuada en tierra, evitando la contaminación del medio marino.
-La AMP supervisa y audita las instalaciones y procedimientos de desguace para asegurar el cumplimiento de la normativa vigente.</t>
  </si>
  <si>
    <r>
      <t xml:space="preserve"> 1. Los buques cumplen los límites de emisiones establecidos en la normatividad relacionada. 
2. Las embarcaciones que operen con motor Diesel marino deben cumplir con certificaciones y reconocimientos que garanticen que no contaminan la atmósfera. 
3. Se prohíbe toda emisión deliberada de sustancias que agotan la capa de ozono, así como las instalaciones que contengan sustancias que agotan la capa de ozono en buques. 
4. Los buques con sistemas o equipos que contengan sustancias que agotan la capa de ozono, se les exige disponer de un Certificado internacional de prevención de la contaminación atmosférica (IAPP) y mantener un libro registro de dichas sustancias. 
-5. Aplicar un control de las emisiones de óxidos de azufre y materia particulada al fueloil utilizado o transportado para su utilización a bordo del buque. Las medidas de control incluyen: procedimientos para el cambio del fueloil, muestreo del fueloil y control de contenido de azufre, el cual debe tener un límite de 0.50% m/m. 
-</t>
    </r>
    <r>
      <rPr>
        <sz val="14"/>
        <color rgb="FFFF0000"/>
        <rFont val="Aptos Narrow"/>
      </rPr>
      <t xml:space="preserve"> En los puntos y terminales definidos por la normatividad local, los buques tanque, gaseros y que transporten crudo han de llevar a bordo y aplicar un plan de gestión de los compuestos orgánicos volátiles (COV) aprobado por la autoridad competente.</t>
    </r>
  </si>
  <si>
    <t>1. Verifique las emisiones en las fichas técnicas de los buques que forman parte del proyecto.
2. Solicite certificaciones relevantes en el caso de embarcaciones que funcionen con diésel. 
3. Verifique en las fichas técnicas de las embarcaciones que estas no liberan sustancias que agotan la capa de ozono.
4. En el caso de buques con sistemas o equipos que contengan sustancias que agotan la capa de ozono, solicite Certificado internacional de prevención de la contaminación atmosférica (IAPP) y mantener un libro registro de dichas sustancias.  
5. Solicite un plan de control de las emisiones de óxidos de azufre y materia particulada al fueloil utilizado o transportado para su utilización a bordo del buque. Las medidas de control incluyen: procedimientos para el cambio del fueloil, muestreo del fueloil y control de contenido de azufre, el cual debe tener un límite de 0.50% m/m.
- Si aplica bajo la normatividad local, verifique que existe un plan de gestión de los compuestos orgánicos volátiles (COV) aprobado por la autoridad competente</t>
  </si>
  <si>
    <t>C1. Construcción de nuevas edificaciones</t>
  </si>
  <si>
    <t>Tipos de edificación: Comercial, de servicio, residencial y vivienda de interés social.
Requisito general:
1. Cuantificar e informar las emisiones embebidas de GEI en los materiales usados en la construcción.
Utilizar una herramienta verificada por un tercero con reconocimiento internacional.
Opciones para cumplir el criterio:
Opción 1 – Ahorro energético:
- Comercial/servicio: Ahorro ≥ 20% frente a la norma ANSI/ASHRAE/IESNA 90.1 (Oficinas, hoteles, hospitales, etc..).
- Residencial: Ahorro ≥ 20% frente a ANSI/ASHRAE/IESNA 90.1 y 90.2.
- Vivienda social: Ahorro ≥ 20% frente a ANSI/ASHRAE/IESNA 90.1 y 90.2.
Opción 2 – Emisiones operacionales:
Demonstrar que las emisiones operacionales son inferiores a 23 kgCO₂e/m²/año hasta 2025, con revisión periódica según trayectorias de descarbonización (ej. modelo CRREM).
Opción 3 – Certificaciones:
Contar con LEED, EDGE, ECO PROTOCOLO o Living Building Challenge, todas con mejora ≥ 20% frente a ASHRAE 90.1.
Se aceptarán otras certificaciones en futuras actualizaciones si demuestran el ahorro energético.</t>
  </si>
  <si>
    <t>Opción 1: 
- Solicitar la licencia de construcción y verificar la tipología de edificación.
- Solicitar un cálculo o concepto técnico que permita demostrar que el diseño cumple con el ahorro en consumo de energía requerido para la edificación frente a la guía establecida
Opción 2:
- Solicitar el cálculo de emisiones operacionales y verificar que el diseño de la edificación permite alcanzar la disminución establecida para emisiones operacionales. El cálculo o concepto debe incluir la comparativa con la trayectoria de descarbonización para el sector.
Opción 3: Equivalencia con certificaciones
- Solicitar la certificación vigente obtenida con el detalle técnico o scorecard donde se evidencie el porcentaje de ahorro en consumo de energía.</t>
  </si>
  <si>
    <r>
      <t xml:space="preserve">I. Consumo de energía
(kWh/m2 año)
II. Disminución en intensidad de emisiones (gCO2eq/kWh)
III. Indicador base 100 (desempeño energético
respecto a la línea base)
IV. Número de medidas individuales adoptadas/ proyecto
</t>
    </r>
    <r>
      <rPr>
        <i/>
        <sz val="14"/>
        <color rgb="FF000000"/>
        <rFont val="Aptos Narrow"/>
      </rPr>
      <t>NOTA</t>
    </r>
    <r>
      <rPr>
        <sz val="14"/>
        <color rgb="FF000000"/>
        <rFont val="Aptos Narrow"/>
      </rPr>
      <t xml:space="preserve">: El consumo de energía es un indicador que puede monitorear elementos de calefacción,
iluminación, enfriamiento, etc.. </t>
    </r>
  </si>
  <si>
    <t>1. Las edificaciones nuevas construidas implementan medidas para aumentar su resistencia a los fenómenos meteorológicos extremos (incluidas las inundaciones, incendios, sismos, huracanes) y la adaptación a futuros aumentos de temperatura en términos de condiciones de confort interno (posible uso de sistemas de climatización artificial), en acuerdo a las normativas panameñas y a los códigos de diseño y construcción respaldados y/o aprobados por la República de Panamá.</t>
  </si>
  <si>
    <t>1. Solicitar el diseño técnico, memorias de cálculo estructural o documentación técnica que demuestre la evaluación y aumento de la resistencia de la edificación frente a fenómenos meteorológicos extremos y las medidas de adaptación diseñadas para aumentos de temperatura.  
2.  Estudio hidrológico, si aplica.</t>
  </si>
  <si>
    <t>1. Al menos el 15% todos los productos de madera utilizados en la nueva construcción para estructuras, revestimientos y acabados deben haber sido reciclados o reutilizados, o provenientes de bosques gestionados de forma sostenible, según lo certificado por auditorías de terceros realizadas por organismos de certificación acreditados (como p. ej.: los estándares FSC y PEFC o equivalentes).</t>
  </si>
  <si>
    <t>1. Solicitar un inventario o estimación de materiales en el que se evidencien las cantidades de madera o productos de madera a emplear. Para esas cantidades de madera, establecer el 15% y demostrar con documentación o certificaciones, que al menos ese porcentaje cumple con los requisitos establecidos.
O
b. Verifique la existencia de auditorías de terceros realizadas por organismos de certificación acreditados (como p. ej.: los estándares FSC y PEFC o equivalentes)</t>
  </si>
  <si>
    <t>1.Demostrar la reutilización y reciclaje del al menos 20% de los desechos generados en la obra a través de un plan de circularidad. El porcentaje de aprovechamiento debe subir a 50% en 2028.
2. Demostrar que se priorizó la compra de materiales reciclados para la construcción con un plan de compras sostenibles. En 2026, la meta de materiales reciclados o sostenibles (que cumple con los criterios definidos en el sector de Manufactura) utilizados en la construcción debe llegar al menos 20%.</t>
  </si>
  <si>
    <t xml:space="preserve">1. Solicitar un plan de circularidad y un registro de desechos generados en obra para demostrar que al menos el porcentaje requerido de los desechos fue reutilizado o reciclado.  
2. Solicitar un plan de compras sostenibles que demuestre la priorización de compra de materiales reciclados para la construcción. (Expresar el porcentaje mínimo requerido si  aplica).
</t>
  </si>
  <si>
    <t>1. Todos los aparatos de agua relevantes (duchas, grifos de lavamanos y lavaplatos, inodoros, urinarios y cisternas de descarga, bañeras, etc..) deben permitir el cumplimiento de un ahorro del 20% como mínimo de agua. En su defecto, la edificación debe implementar alguna alternativa de ahorro de agua (p. ej., aprovechamiento de aguas lluvias, reutilización de aguas grises o negras tratadas, entre otras) que cumpla con las exigencias de ahorro impuestas por la Resolución No. 002 del 13 de enero de 2023 de la Junta Técnica de Ingeniería y Arquitectura (JTIA).</t>
  </si>
  <si>
    <t>1. Solicitar fichas técnicas de las griferías y aparatos sanitarios donde se evidencie el cumplimiento del ahorro establecido frente a elementos convencionales. Como alternativa, solicitar diseños técnicos o conceptos que demuestren la implementación de sistemas de aprovechamiento o reutilización de aguas lluvias, grises o negras tratadas. Verificar el cumplimiento de los aspectos relacionados a reutilización de aguas residuales tratadas de acuerdo con el reglamento de Edificación Sostenible de la JTIA
2. Certificación EDGE</t>
  </si>
  <si>
    <t xml:space="preserve"> 1. Todos los materiales, incluidos los de desecho y los reutilizados, deben ser aptos para su propósito y garantizar no tener impactos adversos significativos para la salud humana o el medio ambiente.
2. Garantizar que los componentes y materiales de construcción utilizados no contengan amianto/asbesto ni sustancias contaminantes identificadas en el reglamento REACH o su equivalente en normas técnicas nacionales.
3. Si la nueva construcción está ubicada en un sitio potencialmente contaminado, el sitio debe estar sujeto a una investigación de posibles contaminantes.
4. Para la contaminación acústica se debe cumplir con normas aplicables como COPANIT 44-2000 para jornadas de trabajo de 8 horas y con un nivel de exposición permisible 8 horas (85 dB(A)) - 4 horas (0 dB(A)) 45 minutos (102 dB(A)) - 7 minutos (115 dB(A)).</t>
  </si>
  <si>
    <t>1. Solicitar el Plan de Manejo Ambiental de la obra o el plan de gestión de residuos aplicable, verificar la inclusión de las secciones que aborden los diferentes tipos de materiales y residuos presentes en la obra
2. Cuando aplique, solicitar el documento de evaluación de contaminantes presentes en el área de la edificación (verificar ej. ausencia de asbesto o contaminantes identificados en el reglamento REACH o normas técnicas nacionales)
3. Solicitar el Estudio de Impacto Ambiental de la obra. Verificar el cumplimiento de la normativa técnica para la evaluación de ruido en jornadas de trabajo de 8 horas y sus niveles de exposición permisibles
- Usar el EsIA, el cual indica el uso anterior del suelo, como indicio de si el terreno tiene posibilidad de estar contaminado. 
4. Puede ser validado a través de la verificación del informe de seguimiento presentado periódicamente al Ministerio de Ambiente.</t>
  </si>
  <si>
    <t>C2. Renovación de edificaciones</t>
  </si>
  <si>
    <r>
      <rPr>
        <sz val="14"/>
        <color rgb="FF000000"/>
        <rFont val="Aptos Narrow"/>
      </rPr>
      <t xml:space="preserve">La renovación de edificaciones (residenciales y comerciales) es elegible siempre que cumplan con alguno de los criterios de las categorías mencionadas abajo:
Edificaciones residenciales:
Opción 1: Demostrar que, tras la renovación, el ahorro energético cumple con el criterio de la actividad C1.
Opción 2: Instalar sistemas de generación de energías renovables que permitan un ahorro adicional del 10% en la demanda energética final (kWh/m²/año), además del ahorro estipulado por la Guía de Construcción Sostenible y alineado con la última versión del reglamento de edificación sostenible de Panamá.
Renovación de edificaciones comerciales:
Opción 1: Ahorro energético según el criterio de la actividad C1.
Opción 2: Instalar sistemas de generación de energías renovables (fuentes no convencionales) que permitan un ahorro adicional del 10% en la demanda energética final (kWh/m2 año), además del ahorro estipulado por la Guía de Construcción Sostenible.
Equivalencia con certificaciones en construcción sostenible:
El proyecto de renovación es considerable elegible si el diseño y construcción cuentan con una certificación de construcción sostenible, siempre y cuando puedan demostrar un porcentaje de ahorro en consumo de energía igual o mayor al requerido por la Guía de
Construcción Sostenible.
Certificaciones aplicables:
- Eco Protocolo de Panamá
- LEED (Leadership in Energy and Environmental Design)
- EDGE (Excellence in Design for Greater Efficiencies)
- HQE International
- Otras (ejem, Living Building Challenge)
</t>
    </r>
    <r>
      <rPr>
        <i/>
        <sz val="14"/>
        <color rgb="FF000000"/>
        <rFont val="Aptos Narrow"/>
      </rPr>
      <t>Nota</t>
    </r>
    <r>
      <rPr>
        <sz val="14"/>
        <color rgb="FF000000"/>
        <rFont val="Aptos Narrow"/>
      </rPr>
      <t>: Se aceptan otras certificaciones, siempre y cuando, se pueda comprobar el cumplimiento del porcentaje de ahorro de consumo de energía.</t>
    </r>
  </si>
  <si>
    <t>1. Para edificaciones residenciales: 
- Solicitar la licencia de construcción que permita identificar la tipología de edificación
- Solicitar un cálculo o concepto técnico que permita demostrar que el diseño de renovación permite alcanzar el ahorro en consumo de energía requerido para la edificación frente a la guía establecida
- Como alternativa, solicitar un cálculo o concepto técnico que evidencie que el sistema de generación de energía renovable permite alcanzar el ahorro requerido.
2. Para edificaciones comerciales:
- Solicitar la licencia de construcción que permita identificar la tipología de edificación
- Solicitar un cálculo o concepto técnico que permita demostrar que el diseño de renovación permite alcanzar el ahorro en consumo de energía requerido para la edificación frente a la guía establecida
- Como alternativa, solicitar un cálculo o concepto técnico que evidencie que el sistema de generación de energía renovable permite alcanzar el ahorro requerido.
3. Equivalencia con certificaciones:
- Solicitar la certificación vigente obtenida con el detalle técnico o scorecard donde se evidencie el porcentaje de ahorro en consumo de energía.</t>
  </si>
  <si>
    <r>
      <t xml:space="preserve">I. Consumo de energía (kWh/m2 año) 
II. Intensidad energética 
III. Intensidad de emisiones (gCO2eq/kWh) 
IV. Indicador base 100 (desempeño energético respecto a la línea base) 
V. Número de medidas individuales adoptadas/ proyecto 
</t>
    </r>
    <r>
      <rPr>
        <i/>
        <sz val="14"/>
        <color rgb="FF000000"/>
        <rFont val="Aptos Narrow"/>
        <scheme val="minor"/>
      </rPr>
      <t>NOTA</t>
    </r>
    <r>
      <rPr>
        <sz val="14"/>
        <color rgb="FF000000"/>
        <rFont val="Aptos Narrow"/>
        <scheme val="minor"/>
      </rPr>
      <t>: el consumo de energía es un indicador que puede monitorear elementos de calefacción, iluminación, enfriamiento, etc.</t>
    </r>
  </si>
  <si>
    <t xml:space="preserve"> 1. Demostrar la reutilización y reciclaje del 20% de los desechos generados en la obra a través de un plan de circularidad.
2. Demostrar la utilización de materiales reciclados o con % de materia prima reciclada que ascienda a 20% del total de los materiales del proyecto.</t>
  </si>
  <si>
    <t>1.  Solicitar un plan de circularidad con un registro de desechos generados en obra, para demostrar que al menos el porcentaje requerido de los desechos fue reutilizado o reciclado. 
2. Solicitar un plan de compras sostenibles con un registro de cantidades de materiales y productos, para demostrar el porcentaje de materiales reciclados o materia prima con porcentaje reciclado.</t>
  </si>
  <si>
    <t>Todos los aparatos de agua relevantes (duchas, grifos de lavamanos y lavaplatos, inodoros, urinarios y cisternas de descarga, bañeras, etc..) deben permitir el cumplimiento de un ahorro de al menos 20% de agua. En su defecto, la edificación
debe implementar alguna alternativa de ahorro de agua (p. ej., aprovechamiento de aguas lluvias, reutilización de aguas grises o negras tratadas, entre otras) que cumpla con las exigencias de ahorro impuestas por la Resolución No. 002 del 13 de enero de 2023 de la Junta Técnica de Ingeniería y Arquitectura (JTIA).</t>
  </si>
  <si>
    <t>1. Solicitar fichas técnicas de las griferías y aparatos sanitarios donde se evidencie el cumplimiento del ahorro establecido frente a elementos convencionales (verificar ahorro de al menos el 20% de agua).
2. Como alternativa, solicitar diseños técnicos o conceptos que demuestren la implementación de sistemas de aprovechamiento o reutilización de aguas lluvias, grises o negras tratadas.</t>
  </si>
  <si>
    <t>1. Antes de iniciar las obras de renovación, se debe realizar una inspección del edificio en conformidad con la legislación nacional, hecha por un especialista con formación en el levantamiento de amianto y en la identificación de otros materiales que contienen sustancias preocupantes.
2. Cualquier remoción de revestimiento que contenga o pueda contener asbesto (como remoción o modificación de paneles de aislamiento, tejas y otros materiales que contengan amianto) se debe llevar a cabo por personal capacitado, con vigilancia sanitaria antes, durante y después de las obras, y de acuerdo con la normativa aplicable.</t>
  </si>
  <si>
    <t>1. Solicitar el documento o informe de inspección del edificio, avalada por un especialista, donde se evidencie la evaluación de posibles contaminantes preocupantes en el área de renovación
2. Cuando aplique, solicitar planes de manejo o remoción de asbesto, reportes o evidencias de las actividades de remoción de revestimiento, donde se evidencie la inclusión de medidas de prevención de impactos de acuerdo con la normativa aplicable</t>
  </si>
  <si>
    <t>C3. Medidas individuales y servicios profesionales</t>
  </si>
  <si>
    <t>Los criterios se podrán efectuar en los siguientes niveles:
1. A nivel de edificio son elegibles las medidas de:
- Eficiencia: Mejoras en iluminación, climatización, bombeo, aislamiento térmico, ascensores, domótica, etc..
- Generación y almacenamiento de energía in situ y puntos de carga para vehículos eléctricos.
- Servicios profesionales: Evaluación técnica, diseño eficiente, auditorías energéticas, consultoría especializada.
2. Medidas individuales elegibles (condicional a proveer respaldo técnico):
- Adición de aislamiento a los componentes de envolvente existentes, como paredes externas, techos (comprendidos también los techos verdes), lofts, sótanos y plantas bajas (incluidas medidas para garantizar la estanqueidad y para reducir los efectos de puentes térmicos y andamios, entre otros), y productos para la aplicación del aislamiento a la envoltura del edificio (p. ej.: fijaciones mecánicas, adhesivos, etc..). Se debe demostrar cómo y cuánto reducen estas estrategias el consumo de energía de la edificación.
- Reemplazo de ventanas y puertas existentes con nuevas  energéticamente eficientes. Es preciso que se evidencie cómo y cuánto disminuye el consumo de energía del edificio.
- Aplicación de pinturas reflectivas en cubierta para reducir las cargas térmicas, reduciendo con esto el consumo energético del edificio, y mejorar el confort térmico del espacio.
- Reemplazo de sistemas de calentamiento de agua por sistemas altamente eficientes o por sistemas de calentamiento solar de agua.
- Cambio de bombas existentes por bombas de circulación eficientes.
- Instalación de dispositivos y sistemas de iluminación LED eficientes.
- Instauración de grifos de cocinas de bajo flujo y grifería sanitaria que permitan igualar o superar los parámetros de ahorro de agua 
- Montaje y operación de bombas de calor eléctricas que usen refrigerante GWP ≤ 675 y que cumplan con los requisitos de eficiencia energética estipulados en la normatividad pertinente.
- Montaje de techos y paredes verdes que proporcionen un aislamiento térmico sustancial en las edificaciones son elegibles.   
3. Medidas individuales siempre elegibles: 
- Termostatos zonales, sistemas de termostatos inteligentes y equipos de detección (p. ej., sistemas de control de movimiento y luz natural) (ver Sector TIC).
- Sistemas de Gestión de Edificios (BMS por su nombre en inglés) y Sistemas de Gestión de Energía (EMS por su nombre en inglés) (ver sector TIC).
- Estaciones de carga para vehículos eléctricos.
- Contadores inteligentes para gas y electricidad.
- Elementos de fachadas y techos con función de protección o control solar, incluidos aquellos que apoyan el crecimiento de la vegetación.
- Infraestructura para la separación de residuos en la fuente en línea con la normatividad vigente.
Medidas individuales siempre elegibles cuando se montan como parte de los servicios en el edificio:
- Sistemas solares fotovoltaicos (y el equipo técnico auxiliar), tanto para autoconsumo como para distribución eléctrica.
- Paneles solares para el calentamiento de agua (más su equipamiento técnico auxiliar).
- Otros sistemas de generación de energía a partir de fuentes renovables no convencionales (como energía eólica y el aprovechamiento de residuos).
- Bombas de calor que contribuyen a los objetivos de energía renovable en calefacción y refrigeración (y el equipo técnico auxiliar necesario). Instalación de bombas nuevas o el cambio actualizado de las existentes.
- Aerogeneradores (y el equipamiento técnico auxiliar).
- Colectores solares transpirados (incluido el equipamiento técnico auxiliar) y otros.
- Unidades de almacenamiento de energía térmica o eléctrica (más el equipo técnico auxiliar).
- Planta de alta eficiencia micro CHP 
- Intercambiadores de calor/sistemas de recuperación. 
Los siguientes servicios profesionales siempre son elegibles:
- Consultorías técnicas (simulación de energía, gestión de proyectos, emisión de 
- Energy Performance Certificates - EPC, consultores de energía, capacitación especializada, etc..) vinculadas a las medidas individuales mencionadas anteriormente. 
- Auditorías energéticas acreditadas y evaluaciones de desempeño de edificios.
- Servicios y contratos de gestión energética, incluidos los servicios prestados por Empresas de Servicios Energéticos (ESCO).
- Condicionamiento de edificaciones
- Diseñadores de edificaciones sostenibles y profesionales Acreditados en Sistemas de Certificación.
4. A nivel de ciudad, municipio y localidad
Iniciativas y proyectos en el ámbito urbano o distrital contribuyen sustancialmente a la mitigación de las emisiones de GEI. La implementación de tecnologías limpias (bajo carbono) o de estrategias de desarrollo urbano permiten hacer más eficiente la gestión de las ciudades. 
Energía:
 - Sistemas de iluminación pública autosuficientes que eviten la construcción de redes de transmisión de energía.
 - Sistemas de gestión del alumbrado público basados en la presencia de personas y en horarios predeterminados, de tal forma que se impida el mal uso de la energía en momentos en que no se requiera la iluminación del sector.
 - Sistemas de generación de energía in situ (Distributed Energy Resources).
 - Puntos de carga de vehículos eléctricos en zonas urbanas. 
Movilidad:
 - Intervenciones a nivel urbano que favorezcan la reducción de emisiones por movilidad (ajuste de rutas, cambios modales, entre otras).
Residuos:
      -  Proyectos para el aprovechamiento energético de residuos, a escala de barrio o edificio.
      - Centros de transferencia de residuos que promuevan el reciclaje y su reutilización, evitando el transporte y la disposición de residuos en vertederos o centros de disposición final de desechos.
Agua y saneamiento:
 - Sistemas Urbanos de Drenaje Sostenible, los cuales demuestren una retención del 100% del agua de escorrentía en el área urbanizada. Esta actividad debe cumplir con los criterios de elegibilidad de la actividad A9
 - Plantas de tratamiento de aguas residuales (grises y/o negras), que eviten la disposición de las aguas residuales en los sistemas de tratamiento de la ciudad o el municipio.
 - Sistemas de micro-generación a partir del tratamiento de aguas residuales o residuos, tanto a nivel comercial como residencial.
TIC:
- Redes de sensores y sistemas integrados para hacer más eficiente la gestión del desarrollo urbano, optimizar el funcionamiento de la infraestructura, articular diferentes servicios (p. ej.: energía + movilidad + construcción) y facilitar la creación de sistemas inteligentes de medición avanzada. 
Paisajismo:
- Servidumbres viales que cuenten con arbolado urbano, sembrando especies que proporcionen sombra y que sean de fácil mantenimiento.      
- Recuperación de espacios públicos de ríos urbanos (post saneamiento).</t>
  </si>
  <si>
    <t>Solicitar un documento técnico que valide que la actividad a financiar está relacionada con alguno de los criterios de elegibilidad establecidos en el listado correspondiente.</t>
  </si>
  <si>
    <t>I. Número de medidas individuales adoptadas / proyecto</t>
  </si>
  <si>
    <t>C4. Adquisición y propiedad de edificaciones</t>
  </si>
  <si>
    <t>La adquisición o propiedad de edificios puede ser elegible en estos casos:
CASO 1: Para edificios construidos después del 31 de diciembre de 2020, el edificio cumple con los criterios especificados en la actividad de construcción de edificios nuevos.
CASO 2: Para los edificios construidos entre el 31 de diciembre de 2015 y el 31 de diciembre de 2020, el edificio debe tener un porcentaje de ahorro en la demanda de energía que sea al menos 15% mayor, respecto al ahorro definido en la línea base de consumo de energía de la última versión de la Guía de Construcción Sostenible y alineación con el reglamento de edificación sostenible para la república de Panamá.
CASO 3: Para los edificios construidos antes del 31 de diciembre de 2015 los edificios deben demostrar un ahorro en la demanda de energía de mínimo 10%, respecto al ahorro definido en la línea base de consumo de energía de la última versión de la Guía de Construcción Sostenible y alineación con el reglamento de edificación sostenible para la República de Panamá.</t>
  </si>
  <si>
    <t>Para los 3 casos:
- Solicitar la licencia de construcción que permita demostrar el año de construcción.
- Solicitar un cálculo o concepto técnico que permita demostrar que el diseño cumple con el ahorro en consumo de energía requerido para la edificación frente a la guía establecida</t>
  </si>
  <si>
    <t xml:space="preserve">I. Consumo de energía (kWh/m2 año)
II. Intensidad energética 
III. Intensidad de emisiones (gCO2eq/kWh)
IV. Presupuestos en consumo de energía anual (Energía*Tarifa)
V. Indicador base 100 (desempeño energético respecto a la línea base) </t>
  </si>
  <si>
    <t>RC1. Digestión anaerobia de lodos de aguas residuales</t>
  </si>
  <si>
    <r>
      <rPr>
        <sz val="14"/>
        <color rgb="FF000000"/>
        <rFont val="Aptos Narrow"/>
      </rPr>
      <t xml:space="preserve">El tratamiento de lodos con sistemas de digestión anaeróbica es elegible si la actividad cumple con los siguientes criterios: 
1. Se cuente con un plan de monitoreo y contingencia para minimizar las fugas de metano en la instalación.  
2. El biogás producido sea utilizado directamente para la generación de electricidad o calor, o sea convertido en biometano para inyección en la red de gas natural, o sea utilizado como combustible para vehículos o como materia prima en la industria química. (p. ej., para la producción de H2 y NH3 ). 
3. Los sistemas que incluyen la quema de biogás hacen parte de un programa de transición a otros tipos de aprovechamientos en el mediano plazo (menor a 3 años). 
</t>
    </r>
    <r>
      <rPr>
        <i/>
        <sz val="14"/>
        <color rgb="FF000000"/>
        <rFont val="Aptos Narrow"/>
      </rPr>
      <t>Nota</t>
    </r>
    <r>
      <rPr>
        <sz val="14"/>
        <color rgb="FF000000"/>
        <rFont val="Aptos Narrow"/>
      </rPr>
      <t>: Se contemplan también actividades que faciliten el uso y aprovechamiento de biogás, como desecación, compresión o similares.</t>
    </r>
  </si>
  <si>
    <t>1. Solicitar un plan de monitoreo y contingencia para minimizar fugas de metano. El plan debe considerar elementos como: Identificación y Caracterización de Puntos Críticos, Monitoreo Continuo, Inspecciones Periódicas, Pruebas de Hermeticidad, Frecuencia y Registro, Parámetros Operacionales, Capacitación del personal, Protocolos de Actuación ante Fugas, Evaluación del Riesgo, Medidas de Contención, Medidas de Seguridad y Salud Ocupacional (SSO), Inventario de Recursos y Equipos, Implementación de Simulacros, Reporte y Mejora Continua.
2. Verificar en el diseño del proyecto que el biogás que se producirá se utilizará directamente para generar electricidad o calor, o se convierte en biometano para inyección en la red de gas natural, o se utiliza como combustible para vehículos o como materia prima en la industria química. Otros usos como la desecación o la compresión también están incluidos. Otros usos adicionales quedan fuera del alcance de esta actividad.
3. En el caso de proyectos en los que el biogás se planea quemar, solicitar un programa de transición que evidencie las medidas que se tomarán para que, en el plazo máximo de 3 años, no se queme más gas y este sea utilizado de maneras alternativas según se dispone en el punto 2.</t>
  </si>
  <si>
    <t>I. Toneladas de lodos tratadas (t)
II. Cantidad de biogás producido anualmente
(m3/año)
III. Uso del biogás por tipo (ej. energía eléctrica,
energía térmica, cantidad de quema directa, fugas, etc.)
IV. Cantidad generada de digestato al año y uso</t>
  </si>
  <si>
    <t>Cumplir con los lineamientos y directrices establecidos en la Ley de Ambiente No. 41 del 1 de julio de 1998.</t>
  </si>
  <si>
    <t>1. Las disposiciones aplicables de la Ley de Ambiente No. 41 del 1 de julio de 1998 se centran principalmente en la evaluación de impacto ambiental, la gestión integral de residuos y el control de efluentes. Solicite documentación que permita respaldar: 
-Estudio de Impacto Ambiental (EIA) aprobado por el Ministerio de Ambiente (anteriormente ANAM). 
-Límites y requisitos para la descarga de efluentes líquidos y el uso o disposición final de los lodos tratados.</t>
  </si>
  <si>
    <t xml:space="preserve"> 1.  Las emisiones atmosféricas (como SOx , NOx y partículas) generadas por la combustión del biogás se controlan y se disminuyen (cuando sea necesario), dentro de los límites establecidos por normatividad vigente en los países. En caso de que no cuenten con normatividad relevante, se pueden usar referencias internacionales como Directrices sobre medio ambiente, salud y seguridad de la CFI: Emisiones a la atmósfera y calidad del aire ambiente; ISO 14001:2015 Sistemas de gestión medioambiental - Requisitos con orientación para su uso; Enfoque estratégico para la gestión internacional de productos químicos (SAICM); ISO 11014:2009(EN) Ficha de datos de seguridad de productos químicos. 
2. En el caso de las plantas de digestión anaeróbica que tratan más de 100 toneladas al día (fango o sólidos secos o Dry Solids en inglés), las emisiones a la atmósfera y al agua se sitúan dentro de los niveles de emisión asociados a las mejores técnicas disponibles, o por debajo de ellos.</t>
  </si>
  <si>
    <t>1. Verifique que el proyecto contempla la implementación de medidas como:
-Pretratamiento del Biogás.
-Eliminar el H2S antes de la combustión.
-Uso de bacterias que oxidan el H2S a azufre elemental o sulfato.
-Filtros de carbón activado u óxido de hierro.
-Control de la relación aire/combustible: Optimizar la mezcla de aire y combustible puede ayudar a mantener temperaturas de combustión más bajas, reduciendo la formación de NOx.
-Disminuir la temperatura de la llama mediante la inyección de agua o vapor también reduce la formación de NOx.
-Reducción Catalítica Selectiva (SCR).
-Asegurar una combustión completa y eficiente minimiza la formación de partículas.
-Uso de filtros de mangas, precipitadores electrostáticos o lavadores húmedos (scrubbers) para capturar las partículas del gas de escape antes de su liberación a la atmósfera. 
2. En el caso de las plantas de digestión anaeróbica que tratan más de 100 toneladas al día, verifique que se cumple con los límites máximos permisibles para las descargas de aguas tratadas (efluentes) a un cuerpo receptor (ríos, lagos, mares) o al alcantarillado sanitario, basados en parámetros universales como: Demanda Bioquímica de Oxígeno (DBO₅,₂₀), Demanda Química de Oxígeno (DQO), Sólidos Suspendidos Totales (SST), Grasas y Aceites, Potencial de Hidrógeno (pH), Coliformes Fecales.</t>
  </si>
  <si>
    <t>RC2. Recolección y transporte de residuos no peligrosos en la fracción segregada en origen</t>
  </si>
  <si>
    <r>
      <rPr>
        <sz val="14"/>
        <color rgb="FF000000"/>
        <rFont val="Aptos Narrow"/>
      </rPr>
      <t xml:space="preserve">Todos los residuos no peligrosos recogidos y transportados por separado que se separan en la fuente están destinados a la preparación para operaciones de reutilización o reciclaje son elegibles directamente.
</t>
    </r>
    <r>
      <rPr>
        <i/>
        <sz val="14"/>
        <color rgb="FF000000"/>
        <rFont val="Aptos Narrow"/>
      </rPr>
      <t>Nota</t>
    </r>
    <r>
      <rPr>
        <sz val="14"/>
        <color rgb="FF000000"/>
        <rFont val="Aptos Narrow"/>
      </rPr>
      <t>: Se incluyen instalaciones que optimicen el transporte (p. ej., estaciones de transferencia) e inversiones en: compactación, trituración y otras actividades que mejoren la capacidad logística en los procesos de: almacenamiento, recolección y descarga de residuos; dando cumplimiento a las directrices que contemplan un Permiso de Operación emitido por el Ministerio de Salud.</t>
    </r>
  </si>
  <si>
    <t>1. Solicitar el informe del diseño del proyecto que incluya el plan de recolección y transporte indicando los parámetros relevantes como:
- Tipo de separación de residuos, donde se evidencie la separación y clasificación de los residuos no peligrosos
- Número de contenedores por tipo de residuos
- Sistema de transporte y disposición o tratamiento separado para cada tipo de residuos
- Información sobre la infraestructura (vehículos, maquinaria, entre otros) financiada
2. Comprobar mediante facturas de venta o registro interno el nombre de las empresas compradoras finales.</t>
  </si>
  <si>
    <t>I. Cantidad de residuos segregados en origen
recolectados (kg ó t)
II. Cantidad de residuos aprovechados por tipo de disposición final (kg ó t por tipo de aprovechamiento)</t>
  </si>
  <si>
    <t>1.Cumplir con los lineamientos y directrices establecidos en la Ley de Ambiente No. 41 del 1 de julio de 1998.</t>
  </si>
  <si>
    <t>1. Solicitar un estudio o informe técnico del proyecto o evaluación de impacto ambiental considerando los aspectos de usos de suelos, conservación de biodiversidad, ecosistemas, entre otros  mencionados en las normas indicadas para mitigar los efectos negativos en la actividad de recolección y transporte de residuos, incluyendo las bodegas, centros de transferencias u otras infrastructuras. Verificar el cumplimiento de la legislación establecida por la Taxonomía; en su defecto, solicitar una declaración de cumplimiento relacionando las normativas aplicables.</t>
  </si>
  <si>
    <t>1. Establecer como base los objetivos y principios descritos en la Ley No. 33 de 2018 que regulan la política de basura cero y la Ley No. 276 de 2021 sobre la gestión integral de residuos sólidos.
2. Las fracciones de residuos recogidas por separado no se deben mezclar en las instalaciones de almacenamiento y transferencia con otros residuos o materiales con propiedades diferentes.
3. Contar con diseños de tecnologías eficientes para el aprovechamiento de los residuos sólidos, con el propósito de que estos no lleguen al sitio de disposición final sin tratamiento.
4. Contar con los manuales autorizados por la Autoridad de Aseo y sus reglamentos.
5. Cumplir los requisitos correspondientes para las actividades relacionadas a la gestión integral de residuos no peligrosos contenidos dentro de Plan Nacional de Gestión Integral de Residuos.
6. Contar con medidas preventivas y de control para la segregación de residuos en la fuente.</t>
  </si>
  <si>
    <t>1. Solicitar estudios, licencias, permisos o informe técnico del proyecto o evaluación de impacto ambiental con esta información relacionado con la guía y las normatividades mencionadas:
- Permisos o licencias por las autoridades relevante 
- Plan de gestión integral de residuos (incluyendo separados en el fuente, rechazos, no reciclables, entre otros) indicando los flujos de materiales y tratamiento o disposición final esperado para todas las fracciones
- Plan de sensibilización o educación para promover separación en el fuente y medidas
Verificar el cumplimiento de la legislación establecida por la Taxonomía o en su defecto, solicitar una declaración de cumplimiento relacionando las normativas aplicables.
2. Verificar mediante facturas de compras / informes de inspección.</t>
  </si>
  <si>
    <t>1. Cumplimiento de las normas relacionadas con el manejo adecuado de lixiviados durante el transporte separado de residuos.
2. Cumplir con la Guía Manual de Buenas Prácticas para la Sostenibilidad Ambiental, en su capítulo de gestión de emisiones atmosféricas.</t>
  </si>
  <si>
    <t>Solicitar el diseño del sistema de recolección y transporte indicando:
1. Manejo de lixiviados incluyendo su tratamiento y disposición final
2. Tipo de vehículos, eficiencia (e.j., km/gal o km/kW), tipo de tracción y emisiones atmosféricas cumpliendo las recomendaciones en el capitulo correspondiente de la Guía Manual de Buenas Prácticas para la Sostenibilidad Ambiental desarrollado por el Miniterio de Ambiente</t>
  </si>
  <si>
    <t>RC3. Digestión Anaeróbica (DA) de residuos orgánicos</t>
  </si>
  <si>
    <r>
      <rPr>
        <sz val="14"/>
        <color rgb="FF000000"/>
        <rFont val="Aptos Narrow"/>
      </rPr>
      <t xml:space="preserve">La digestión anaeróbica de los residuos orgánicos es directamente elegible si cumple con los siguientes criterios:
- Los residuos orgánicos cuentan con una separación en fuente. Si no se ingresa la totalidad de los residuos orgánicos al sistema, se deberá contemplar un manejo integral. 
- Establecer un plan de monitoreo y control para los diferentes productos como: biogás y biol/digestato, buscando prevenir fugas que representen algún riesgo para la salud o para el medio ambiente. 
- Tener un sistema de captura para el biogás y que el mismo pueda ser utilizado como fuente de energía. Para esto se debe tener un plan de control y monitoreo para que no existan fugas de metano en el sistema. 
- Para el biol/digestato generado en estos tipos de sistemas es importante contar con una caracterización adecuada, en donde se conozca si cumple con los límites máximos permisibles contemplado en el reglamento técnico DGNTI-COPANIT 47-2000. Dicho producto puede ser utilizado como abono, fertilizante y materia prima de compostaje. 
</t>
    </r>
    <r>
      <rPr>
        <i/>
        <sz val="14"/>
        <color rgb="FF000000"/>
        <rFont val="Aptos Narrow"/>
      </rPr>
      <t>Nota</t>
    </r>
    <r>
      <rPr>
        <sz val="14"/>
        <color rgb="FF000000"/>
        <rFont val="Aptos Narrow"/>
      </rPr>
      <t>: Se contemplan también actividades que faciliten el uso y aprovechamiento de biogás (como desecación, compresión o similares).</t>
    </r>
  </si>
  <si>
    <t>1. Solicitar un informe de diseño del proyecto con los siguientes datos o información:
- Origen del residuo orgánico, donde se valide su previa separación en la fuente
- Balance de masa de productos generados (biogás, biol/digestato/, rechazos, agua residual, entre otros)
- Uso de biogas (calor, electricidad, combustible para transporte, entre otros)
- Uso de biol/digestato, su caracteristicas y cumpliento con DGNTI-COPANIT 47-2000
- Sistema de control y monitoreo de fugas de metano
- Tratamiento y disposición de rechazos en el pretratamiento</t>
  </si>
  <si>
    <t>I. Cantidad de residuos sólidos orgánicos
aprovechados (t)
II. Cantidad de biogás producido anualmente
(m3 /año)
III. Uso del biogás por tipo (ej. energía eléctrica,
energía térmica, cantidad de quema directa, fugas, etc.)
IV. Cantidad generada de digestato al año y uso</t>
  </si>
  <si>
    <t>1.Cumplir con los lineamientos y directrices establecidos en la Ley de Ambiente No. 41 del 1 de julio de 1998 y la Ley No. 287 del 24 de febrero de 2022.</t>
  </si>
  <si>
    <t xml:space="preserve">1.Solicitar un estudio o informe técnico del proyecto o evaluación de impacto ambiental considerando los aspectos de usos de suelos, conservación de biodiversidad, ecosistemas, entre otros  mencionados en las normas indicadas para mitigar los efectos negativos sobre el ambiente con el desarrollo de la actividad. En su defecto, solicitar una declaración de cumplimiento con relación a la normativa establecida.
</t>
  </si>
  <si>
    <t xml:space="preserve">1. Establecer como base los objetivos y principios descritos en la Ley No. 33 de 2018 que regulan la política de basura cero y la Ley No. 276 de 2021 sobre la gestión integral de residuos sólidos.                                      
2. Debe cumplir con la Política Nacional de Gestión de Residuos Peligrosos y No Peligrosos.
3. Contar con diseños de tecnologías eficientes para el aprovechamiento de los residuos sólidos por la ruta de digestión anaeróbica, con el propósito de que estos no lleguen al sitio de disposición final.
4. Contar con medidas preventivas y de control para la digestión anaeróbica de residuos orgánicos.
5. Cumplir con la Guía Manual de Buenas Prácticas para la Sostenibilidad Ambiental, en su capítulo de gestión integral de recursos sólidos.  </t>
  </si>
  <si>
    <t>Solicitar estudios, licencias, permisos o informe técnico del proyecto o evaluación de impacto ambiental con esta información relacionado con la guía y las normatividades mencionadas:
1. Permisos o licencias por las autoridades relevante 
2. Plan de gestión integral de residuos (incluyendo separados en el fuente, rechazos, no reciclables, entre otros) indicando los flujos de materiales y tratamiento o disposición final esperado para todas las fracciones
3. Diseño y balance de masas de la planta de Digestión Anaerobico indicando los productos generados, sus usos y eficiencias de los procesos.
4. Manual de operación considerando la Guía indicada en el requisito</t>
  </si>
  <si>
    <t>1. Para el descargue de efluentes en aguas superficiales u otros tipos de fuentes hídricas se debe cumplir con el reglamento técnico DGNTI-COPANIT 35-2000.
2. Cumplir con la Guía Manual de Buenas Prácticas para la Sostenibilidad Ambiental, en su capítulo de gestión eficiente del agua.</t>
  </si>
  <si>
    <t>1. Solicitar estudios técnicos, informes, licencias ambientales o permisos indicando: 
- Cantidad y caracteristicas de los efluentes esperados
- Manual de operación considerando la Guía indicada en el requisito con información sobre las caracteristicas de efluentes, su manejo como vertimiento o tratamiento.
2. Verificar el cumplimiento del reglamento técnico DGNTI-COPANIT 35-2000 y la guía de buenas prácticas para la sostenibilidad ambiental.</t>
  </si>
  <si>
    <t xml:space="preserve">1.Para evitar contaminación debido a la utilización del digestato como fertilizantes se debe dar cumplimiento de los reglamentos técnicos DGNTI-COPANIT  47 y si se disponen efluentes dentro del sistema de alcantarillados deberán cumplir con el reglamento técnico  DGNTI-39-2000, o versiones de normativas vigentes.
2. Minimizar la liberación significativa de gases al ambiente (NH3, CO2, partículas, entre otros) mediante la implementación de filtros en el sistema, y a mediante la implementación de sistemas para monitoreo de fugas de gases.
3. Las emisiones al aire (por ejemplo, SOx, NOx y partículas) después de la combustión del biogás se controlan, y se disminuyen (cuando sea necesario), dentro de los límites establecidos por la norma de calidad del aire vigente (p. ej., Norma 2610-EAC-109 de 2021) y sus actualizaciones.
4. Cuando el digestato resultante se destina a ser utilizado como abono o enmienda del suelo, se debe comunicar al comprador, o a la entidad encargada de retirar el digestato, el contenido de nitrógeno.
5. Cumplir con la Guía Manual de Buenas Prácticas para la Sostenibilidad Ambiental, en su capítulo de gestión de emisiones atmosféricas. </t>
  </si>
  <si>
    <t>Solicitar estudios técnico, Informes y licencias ambientales o permisos  correspondientes indicando: 
- El manejo de efluentes incluyendo las caracteristicas y cantidades
- El manejo de emisiones atmosfericas considerando la Guía indicada en el requisito
- Caracteristicas y el manejo del digestato indicando la conecntración de nutrientes como
- Verificar el cumplimiento de los reglamentos técnicas DGNTI-COPANIT 47 y DGNTI-39-2000 o las versiones vigentes de dichos reglamentos.</t>
  </si>
  <si>
    <t>RC4. Digestión aeróbica de residuos orgánicos (compostaje)</t>
  </si>
  <si>
    <t>El compostaje de los residuos orgánicos es elegible si cumple con los siguientes criterios: 
- El sistema deberá ser sostenible, en donde primero se segregan los residuos orgánicos antes de ser colocados en el sistema. Se debe contemplar que el mismo pueda digerir todos los residuos sin ocasionar futuras fuentes de GEI o generación de vertederos.  
- Se debe asegurar buena aeración de los sistemas para evitar desarrollo de zonas anaeróbicas en las pilas de compostaje que puede generar metano. 
- Se debe contemplar un plan de monitoreo en donde se especifique la disposición y/o utilización del compost generado por el sistema.</t>
  </si>
  <si>
    <t xml:space="preserve">1. Verifique que el perfil del proyecto describe las medidas que se tomarán para asegurar el cumplimiento de los criterios de contribución sustancial. Algunas medidas que se deben considerar son: 
-Proveer contenedores claramente identificados, idealmente siguiendo un código de colores unificado, establecer rutas de recolección selectiva y frecuente para los residuos orgánicos, Considerar la implementación de centros de acopio locales o puntos específicos para grandes generadores (mercados, restaurantes, hoteles).
-Monitoreo Riguroso de Parámetros como oxígeno, temperatura y humedad y pH. 
-El producto final debe estar completamente estabilizado e inodoro, lo que indica una digestión exitosa. Pruebas de laboratorio regulares asegurarán que el material cumpla con los estándares de calidad y seguridad para su uso.
-Mantenimiento Preventivo: El mantenimiento regular de la infraestructura y los equipos (sopladores, agitadores, sensores) es crucial para evitar fallos operativos que puedan comprometer la digestión. </t>
  </si>
  <si>
    <t>I. Cantidad de composta
producida (kg ó t)
II. Características y calidad
de la composta</t>
  </si>
  <si>
    <t>1.  Cumplir con los lineamientos y directrices establecidos en la Ley de Ambiente No. 41 del 1 de julio de 1998 y la Ley No. 287 del 24 de febrero de 2022. 
2.  Si se disponen efluentes dentro del sistema de alcantarillados producto de la actividad se deberá cumplir con el reglamento técnico DGNTI-39-2000.</t>
  </si>
  <si>
    <t xml:space="preserve">1. Verifique si, por la escala y complejidad del proyecto, se requiere la presentación de un Estudio de Impacto Ambiental aprobado por el Ministerio de Ambiente.
2. Verifique en el perfil del proyecto si se contempla la disposición de efluentes dentro del sistema de alcantarillado. En ese caso, solicite documentación que permita respaldar el cumplimiento de:
-Los valores máximos permisibles establecidos en la norma para diversos parámetros (pH, sólidos suspendidos, DBO, metales pesados, etc.).
-Prohibición de descarga de líquidos explosivos, inflamables, o con elementos radioactivos en concentraciones que infrinjan la normativa aplicable.
-Los requisitos de muestreo y control de las descargas líquidas, los cuales deben ser realizados por personal especializado de un laboratorio autorizado. 
</t>
  </si>
  <si>
    <t>1.  Establecer como base los objetivos y principios descritos en: la Ley No. 33 de 2018 que regulan la política de basura cero, la Ley No. 276 de 2021 sobre la gestión integral de residuos sólidos, el Decreto Ejecutivo No. 34 del 26 de febrero del 2007 o sus actualizaciones.  
- Debe cumplir con la Política Nacional de Gestión de Residuos Peligrosos y No Peligrosos. 
- Para comenzar las operaciones de esta actividad es indispensable cumplir con los requisitos establecidos en la resolución No.1029 del 8 de noviembre del 2011 o su versión vigente. 
2. Contar con diseños de tecnologías eficientes para el aprovechamiento de los residuos sólidos orgánicos con el propósito de que estos no lleguen al sitio de disposición final. 
- Contar con medidas preventivas y de control para el procesamiento de residuos sólidos orgánicos mediante compostaje.  
- El compost resultante cumple con los requisitos para fertilizantes orgánicos establecidos en las normas nacionales sobre fertilizantes y mejoradores de suelo para uso agrícola. 
3. Cumplir con la Guía Manual de Buenas Prácticas para la Sostenibilidad Ambiental, en su capítulo de gestión integral de recursos sólidos.</t>
  </si>
  <si>
    <t xml:space="preserve">1. Verifique que el perfil del proyecto describe de manera detallada las medidas que se tomarán para cumplir con:
-Ley No.33: disposiciones aplicables en la valorización de residuos orgánicos, la separación en la fuente y la promoción de tecnologías innovadoras. 
-Ley No. 276: aplicable a todas las personas naturales y jurídicas, empresas e instituciones que participen en la recolección, transporte, aprovechamiento, tratamiento y disposición final de residuos, lo que incluye a los proyectos de compostaje.
-Decreto Ejecutivo No. 34: establece objetivos para implementar la gestión integral de residuos a nivel nacional, asegurando la separación en la fuente, recolección diferenciada, tratamiento y aprovechamiento.
-Política Nacional de Gestión de Residuos Peligrosos y No Peligrosos: los proyectos de compostaje son consistentes con los principios y objetivos de la política panameña, pero deben adherirse a las regulaciones específicas sobre separación, tratamiento y protección ambiental.
-Resolución No.1029: las disposiciones de esta resolución son aplicables a proyectos de compostaje si la planta de compostaje genera residuos peligrosos como parte de sus operaciones secundarias.
-Guía Manual de Buenas Prácticas para la Sostenibilidad Ambiental: la guía fomenta el compostaje como parte de la gestión integral de residuos y la economía circular, siempre que se sigan procedimientos ambientales y de salud pública adecuados.
2. Verifique que el perfil del proyecto describe detalladamente los diseños de tecnologías eficientes, con el fin de que los residuos sólidos orgánicos no lleguen al sitio de disposición final, así como las medidas preventivas y de control para el procesamiento de los residuos.
3. Verifique en el perfil del proyecto que el compost resultante cumple con los requisitos establecidos por las normas panameñas, incluyendo: 
-Registro Comercial ante la Dirección Nacional de Sanidad Vegetal (DNSV) del Ministerio de Desarrollo Agropecuario (MIDA).
-Certificado de composición cuali-cuantitativo, indicando las fuentes de los nutrientes y el origen de los materiales.
-Control de Calidad y Contaminantes; Proceso de Producción; Toma de Muestras y Análisis; Etiquetado y Trazabilidad.
</t>
  </si>
  <si>
    <t xml:space="preserve"> 1.  Debe cumplir con el reglamento técnico DGNTI-COPANIT 35-2000 o normativa vigente para minimizar la contaminación de los recursos hídricos. 
2. Se deberá cumplir con el artículo 20 de la Ley No. 304 del 31 de mayo del 2022, en donde: “Se prohíbe tirar, arrojar, verter o depositar desperdicios, materiales o residuos sólidos no peligrosos, peligrosos y de manejo especial, así como residuos líquidos peligrosos, en cursos de aguas naturales y artificiales, quebradas, arrecifes y comunidades coralinas, pastos marinos y manglares”. 
3. Cumplir con la Guía Manual de Buenas Prácticas para la Sostenibilidad Ambiental, en su capítulo de gestión eficiente del agua. 
4. Las aguas residuales deben ser reutilizadas si es viable, considerando la caracterización de las aguas que se explican en el reglamento técnico DGNTICOPANIT 24-99. 
5. Se debe garantizar el manejo adecuado de las aguas por el cual no deben existir fugas de aguas residuales. Las mismas podrán ser evacuadas por el sistema de alcantarillado cumpliendo con el reglamento técnico DGNTI-COPANIT 39-2000 o a las aguas superficiales contemplando el DGNTI-COPANIT 35-2000.</t>
  </si>
  <si>
    <t>1. Verifique que el proyecto describe detalladamente cómo se cumplirá con el reglamento técnico DGNTI-COPANIT 35-2000, cuyas disposiciones aplicables se centran específicamente en la gestión de los lixiviados y otras aguas residuales generadas en el proceso: Prohibición de Descargas No Conformes, Valores Máximos Permisibles, aporbación y reportes, manejo de lodos, Plan de Evacuación de Efluentes.
2. Verifique que el perfil del proyecto describe las medidas que se implementarán para garantizar el cumplimiento de la disposición del artículo 20 de la ley 304.
3. Verifique que el proyecto describe detalladamente cómo se cumplirá con el reglamento técnico DGNTI-COPANIT 24-99, cuyas disposiciones aplicables se enfocan en la gestión del agua asociada al proceso de compostaje, específicamente si se generan efluentes líquidos que requieren tratamiento o si se utiliza agua recuperada para riego: Manejo de efluentes líquidos, Reutilización del agua (si aplica), Prevención de la contaminación del agua.
4. En el caso de que las aguas residuales sean evacuadas por el sistema de alcantarillado, verifique que el proyecto describe detalladamente cómo se cumplirá con el reglamento técnico DGNTI-COPANIT 39-2000: Límites Máximos Permisibles (LMP), Prohibición de Sustancias Peligrosas, Monitoreo y Muestreo, y Reportes.
5. En el caso de que las aguas residuales sean evacuadas a través de aguas superficiales, verifique que el proyecto describe detalladamente cómo se cumplirá con el reglamento técnico DGNTI-COPANIT 35-2000: Valores Máximos Permisibles (VMP) para descargas, Prohibición de descargas peligrosas, Sistemas de tratamiento y autorización, Monitoreo y Reportes, Manejo de Lodos.</t>
  </si>
  <si>
    <t>1. Minimizar las emisiones atmosféricas (NH3 , CH4 , H2 CO2 , H2 S, partículas, entre otros) mediante la implementación de filtros en el sistema. 
2. Si se disponen efluentes dentro del sistema de alcantarillados producto de la actividad se deberá cumplir con el reglamento técnico DGNTI-39-2000.                      
3. En el caso de plantas de compostaje que tratan más de 75 t/día, se cuenta con un plan de manejo de emisiones y olores, y las emisiones al aire y al agua están dentro de los rangos de la normatividad vigente. 
4.  Se cuenta con un sistema que evita que los lixiviados lleguen al agua subterránea.
- Cumplir con la Guía Manual de Buenas Prácticas para la Sostenibilidad Ambiental, en su capítulo de gestión de emisiones atmosféricas.</t>
  </si>
  <si>
    <t>1. Verificar en el diseño del sistema que se incluyen filtros para minimizar la liberación de gases al ambiente (NH3 , CH4 , H2 CO2 , H2 S, partículas, entre otros). 
- Cumplir con la Guía Manual de Buenas Prácticas para la Sostenibilidad Ambiental, en su capítulo de gestión de emisiones atmosféricas
2. En el caso de que se dispongan efluentes dentro del sistema de alcantarillado, se deberá constatar que se siguen las siguientes disposiciones alineadas con el reglamento técnico DGNTI-39-2000:  Límites Máximos Permisibles (LMP), Prohibición de Sustancias Peligrosas, Monitoreo y Muestreo, y Reportes.
3. En el caso de plantas de compostaje que tratan más de 75 t/día, solicitar un plan de manejo de emisiones y olores. 
4. Solicite un plan para evitar que los lixiviados lleguen al agua subterránea.</t>
  </si>
  <si>
    <t>RC5. Aprovechamiento y generación de materia prima a partir de residuos no peligrosos o material recuperable</t>
  </si>
  <si>
    <r>
      <rPr>
        <sz val="14"/>
        <color rgb="FF000000"/>
        <rFont val="Aptos Narrow"/>
      </rPr>
      <t xml:space="preserve">1. La generación de materia prima a partir de residuos no peligrosos o material recuperable de los residuos orgánicos es elegible cuando cumple con los siguientes criterios:
- Se debe producir materia prima a partir de residuos no peligrosos.
- Se deben integrar al menos algunos de los siguientes tipos de residuos: papel/ cartón, vidrio, plástico reciclable (p. ej., tipos 1 y 2), aluminio y otros tipos de metales.
- Se debe establecer como mínimo un 60%, en términos de peso, de los residuos no peligrosos aprovechados para producir materia prima.
</t>
    </r>
    <r>
      <rPr>
        <i/>
        <sz val="14"/>
        <color rgb="FF000000"/>
        <rFont val="Aptos Narrow"/>
      </rPr>
      <t>Nota</t>
    </r>
    <r>
      <rPr>
        <sz val="14"/>
        <color rgb="FF000000"/>
        <rFont val="Aptos Narrow"/>
      </rPr>
      <t>: Son elegibles otros proyectos relacionados a la separación mecanizada (p. ej., Estaciones de Clasificación y aprovechamiento) y actividades de transformación (p. ej., secado, cortado, peletizado, extrusión u otras maquinarias necesarias para preparar los materiales recuperables para procesamiento), los cuales incrementan el valor y la usabilidad del material.
2. Adicionalmente la infraestructura es elegible:
- Cuando son activos/infraestructuras para la separación mecanizada por ej. Estaciones de clasificación y aprovechamiento (centro de acopio y actividades de transformación como, por ejemplo, el secado u otras máquinas necesarias para preparar los residuos para procesamiento.), o
- Preparación de residuos para uso en procesos industriales posteriores, o
- Es la infraestructura para la separación y preparación de residuos con alto poder calorífico para su valorización energética, donde el residuo es utilizado como combustible alterno y materia prima en un proceso productivo (por ejemplo, combustible (SRF en inglés) para la fabricación de cemento).</t>
    </r>
  </si>
  <si>
    <r>
      <t xml:space="preserve">Solicitar un informe de diseño del proyecto con los siguientes datos o información:
- Origen del material recuperable, donde se evidencie que proviene de residuos no peligrosos
- Capacidad de procesamiento o la planta de separación de materiales
- Tipo de residuos separados
- Procesamiento de los materiales (ej., compactación, trituración, entre otros)
- Eficiencia del proceso (% de rechazos, % de materiales procesados/recuperados/separados para reciclaje y para valorización energeticas)
</t>
    </r>
    <r>
      <rPr>
        <sz val="14"/>
        <color rgb="FF000000"/>
        <rFont val="Aptos Narrow"/>
      </rPr>
      <t>- Registro interno de procesos productivos, que evidencie el registro de utilización de materia prima
- Especificaciones técnicas de maquinaria
- Visita a las instalaciones</t>
    </r>
  </si>
  <si>
    <t>I. Peso de cada tipo de materiales reciclados al año (kg o t) Peso de residuos que se convierten en materias primas secundarias al año (kg o t)</t>
  </si>
  <si>
    <t>1. Cumplir con los lineamientos y directrices establecidos en la Ley de Ambiente No. 41 del 1 de julio de 1998 y la Ley No. 287 del 24 de febrero de 2022.</t>
  </si>
  <si>
    <r>
      <t xml:space="preserve">2.Solicitar un estudio o informe técnico del proyecto o evaluación de impacto ambiental considerando los aspectos de usos de suelos, conservación de biodiversidad, ecosistemas, entre otros  mencionados en las normas indicadas para mitigar los efectos negativos sobre el ambiente con el desarrollo de la actividad. En su defecto, solicitar una declaración de cumplimiento con relación a la normativa establecida.
</t>
    </r>
    <r>
      <rPr>
        <sz val="14"/>
        <color rgb="FF000000"/>
        <rFont val="Aptos Narrow"/>
      </rPr>
      <t xml:space="preserve">- Normas de estandarización ISO
</t>
    </r>
  </si>
  <si>
    <t>1. Establecer como base los objetivos y principios descritos en: la Ley No. 33 de 2018, que regula la política de basura cero; la Ley No. 276 de 2021, sobre la gestión integral de residuos sólidos y el Decreto Ejecutivo No. 34 del 26 de febrero
del 2007.
2. Para la realización de esta actividad se fomentarán los incentivos fiscales establecidos en la ley No. 223 del 8 de junio del 2021.
3. Uso de material reciclado no peligroso orientado a la reducción de la extracción de materia virgen en el territorio nacional.                  
4. Para comenzar las operaciones de esta actividad en actividades de: almacenamiento, recolección y descarga de residuos en residuos no peligrosos reciclables, es  indispensable dar cumplimiento a las directrices para la obtención del Permiso de Operación, emitido por el Ministerio de Salud según lo contemplado en el Decreto Ejecutivo No. 1445 de 2011.
5. Evitar que se mezclen fracciones de residuos separados en origen en las instalaciones de almacenamiento y transferencia de residuos.
6.Contar con los manuales autorizados por la Autoridad de Aseo y sus reglamentos.
7. Cumplir los requisitos correspondientes para las actividades relacionadas a la gestión integral de residuos no peligrosos contenidos dentro de Plan Nacional de Gestión Integral de Residuos.
8. Cumplir con la Guía Manual de Buenas Prácticas para la Sostenibilidad Ambiental, en su capítulo de gestión integral de recursos sólidos.</t>
  </si>
  <si>
    <t>Estudio, licencias, permisos o informe técnico del proyecto o evaluación de impacto ambiental con esta información relacionado con la guía y las normatividades vigentes (la Ley No. 33 de 2018, que regula la política de basura cero; la Ley No. 276 de 2021, sobre la gestión integral de residuos sólidos y el Decreto Ejecutivo No. 34 del 26 de febrero
del 2007.):
1. Permisos o licencias por las autoridades relevante 
2. Plan de gestión integral de residuos (incluyendo separados en el fuente, rechazos, no reciclables, entre otros) indicando los flujos de materiales y tratamiento o disposición final esperado para todas las fracciones
3. Lista de los equipos y procesos implementados para la actividad
- Doc. Especificaciones técnicas del equipo/ registro de consumo de materia prima
4. Manual de operación considerando la Guía indicada en el requisito
5. Informes de debida diligencia/factura de recolección</t>
  </si>
  <si>
    <t xml:space="preserve">1. Debe cumplir con el reglamento técnico DGNTI-COPANIT  24-99.
2. Se deberá cumplir con el artículo 20 de la Ley No. 304 del 31 de mayo del 2022, en donde: “Se prohíbe tirar, arrojar, verter o depositar desperdicios, materiales o residuos sólidos no peligrosos, peligrosos y de manejo especial, así como residuos líquidos peligrosos, en cursos de aguas naturales y artificiales, quebradas, arrecifes y comunidades coralinas, pastos marinos y manglares”.
3. Procurar el desarrollo medidas preventivas y de control para evitar la fuga de materiales.
4. Cumplir con la Guía Manual de Buenas Prácticas para la Sostenibilidad Ambiental, en su capítulo de gestión eficiente del agua. </t>
  </si>
  <si>
    <t xml:space="preserve">Estudio técnico, Informes y licencias ambientas o permisos  correspondientes indicando: 
1. Plan de gestión de residuos incluyendo los rechazos generados
2. Identificación de riesgos de emisiones y vertimientos y su plan de mitigación
3.  Manual de operación considerando la Guía Manual de Buenas Prácticas para la Sostenibilidad Ambiental (capítulo gestión eficiente del agua) con información sobre las Caracteristicas de efluentes, su manejo como vertimiento o tratamiento
4. Cumpliento con el reglamento técnico DGNTI-COPANIT 24-99, el artículo 20 de la Ley No. 304 del 31 de mayo de 2022 </t>
  </si>
  <si>
    <t xml:space="preserve">1.No disponer de zonas de almacenamiento de materiales en donde exista un contacto directo de estos a factores abióticos.                  
2. No contar con lixiviación de residuos durante el transporte de los materiales.
3. Cumplir con la Política Nacional de Gestión de Residuos Peligrosos y/o No Peligrosos
4. Procurar el desarrollo de medidas preventivas y de control para evitar fugas de los materiales procesados, especialmente materiales de tamaños reducidos.
5 Cumplir con la Guía Manual de Buenas Prácticas para la Sostenibilidad Ambiental, en su capítulo de gestión de emisiones atmosféricas. </t>
  </si>
  <si>
    <t xml:space="preserve">Solicitar estudio técnico, Informes y licencias ambientas o permisos  correspondientes indicando: 
- El manejo de efluentes y lixiviados
- Plan de gestión de residuos incluyendo los residuos reciclables, rechazos, peligrosos, entre otros.
- El manejo de emisiones atmosfericas considerando la Guía indicada en el requisito.
- Facturas de recolección y disposición de sus residuos.
</t>
  </si>
  <si>
    <t>RC6. Captura y utilización de gas de rellenos sanitarios</t>
  </si>
  <si>
    <t>La generación de energía térmica a partir de residuos no reciclables es elegible únicamente bajo las siguientes pautas: 
1. El relleno sanitario o la celda del relleno sanitario donde el sistema de captura de gas se instaló, amplió o modernizó recientemente está cerrado permanentemente y no está recibiendo más residuos. 
2.  El gas de vertedero producido se utiliza para la generación de electricidad o calor como biogás, o se transforma en biometano para inyección en la red de gas natural, o se utiliza como combustible para vehículos o como materia prima en la industria química. 
3. Las emisiones de metano del relleno sanitario y las fugas de las instalaciones de recogida y utilización de gas de vertedero están sujetas a procedimientos de control y seguimiento. 
4. Los sistemas que incluyen sólo la quema de biogás son elegibles si hacen parte de un programa de transición a otros tipos de aprovechamientos en el mediano plazo, esto es menos de 3 años.</t>
  </si>
  <si>
    <t xml:space="preserve">1. Solicite la resolución o acto administrativo por parte de estas autoridades, que declara el cese definitivo de operaciones y la prohibición de recibir nuevos desechos.
2. Verificar en el diseño del proyecto que el uso del gas será utilizado en alguna de las formas que se indica en el criterio. Otros usos quedan excluidos.
3. Verificar que el perfil del proyecto describe detalladamente un plan de control y seguimiento para las emisiones de metano y las fugas de las instalaciones de recogida y utilización del gas. El plan debe contemplar elementos como:
-Puntos de Muestreo, Parámetros a Medir como la concentración de metano (CH₄), así como otros gases relevantes como dióxido de carbono (CO₂) y oxígeno (O₂); 
-Frecuencia de muestreo y medición, Monitoreo de los niveles y la calidad de los lixiviados,
-Registro de variables operativas como la temperatura y la humedad dentro de la masa de residuos, 
-Detección de Fugas, Sistemas de Alarma, Inspección Regular, Mantenimiento Preventivo,
-Uso de metodologías de medición reconocidas, como las propuestas por la EPA de EE. UU. (por ejemplo, el modelo LandGEM para estimación) u otras prácticas recomendadas internacionalmente;
-Calibración de Equipos; Registro y Análisis de Datos; Respuesta a Emergencias.
4. Si el proyecto vislumbra la quema del biogás, solicite un plan de transición que garantice que, en el plazo máximo de 3 años, se le dará otros usos al gas producido más allá de la quema. </t>
  </si>
  <si>
    <t>I. Cantidad de gas capturado
II. kWh producidos anualmente
III. Características de los residuos (valor calorífico)
IV. Cantidad de energía segundaria (ej. electricidad, combustible, etc.) utilizadas si el residuo no tiene valor calorífico suficiente
V. Cantidad de cenizas producida y su disposición final
VI. Características de
emisiones al aire</t>
  </si>
  <si>
    <t>Cumplir con los lineamientos y directrices establecidos en la Ley de Ambiente No. 41 del 1 de julio de 1998 y la Ley No. 287 del 24 de febrero de 2022.</t>
  </si>
  <si>
    <t xml:space="preserve">1. Solicite documentación que permita respaldar el cumplimiento de:
-Estudio de Impacto Ambiental (EIA) aprobado por el Ministerio de Ambiente.
-Formulación y ejecución de programas de seguimiento de la calidad ambiental, lo que incluye el cumplimiento de normas de emisiones atmosféricas aplicables al proceso de quema o aprovechamiento del biogás. 
</t>
  </si>
  <si>
    <t xml:space="preserve"> 1. El cierre definitivo y la rehabilitación, así como el cuidado posterior de los antiguos vertederos, en los que está instalado el sistema de captura de gases de vertedero, se llevan a cabo siguiendo las disposiciones nacionales e internacionales. (ej., Guía internacional de mejores prácticas para proyectos energéticos de gases de vertedero de la Iniciativa Global del Metano). 
2. Las emisiones atmosféricas (por ejemplo, SOX, NOX,) tras la combustión del gas de vertedero se controlan, se reducen (cuando es necesario) y se mantienen dentro de los límites establecidos por la legislación nacional si existe. 
3. Cumplir con la Guía Manual de Buenas Prácticas para la Sostenibilidad Ambiental, en su capítulo de gestión de emisiones atmosféricas.</t>
  </si>
  <si>
    <t xml:space="preserve">1. Solicite evidencia que permita respladar la aplicación de mejores prácticas, como las dispuestas en la Guía internacional de mejores prácticas para proyectos energéticos de gases de vertedero de la Iniciativa Global del Metano, en relación con el cierre definitivo y la rehabilitación, así como el cuidado posterior de los antiguos vertederos. 
2. Solicite un sistema de reducción, control y monitoreo de emisiones a la atmósfera. El sistema debe medir y registrar continuamente los siguientes parámetros: Composición del Biogás, Volumen/Caudal del Gas, Condiciones Operativas del Relleno, Nivel y Calidad de Lixiviados, Presión, Gases de efecto invernadero. Verifique que el perfil del proyecto describe detalladamente las medidas que se tomarán para garantizar que las emisiones se mantienen dentro de los niveles que indica la normativa nacional. 
3. Verifique que el proyecto describe detalladamente las medidas que se tomarán para garantizar el cumplimiento de las disposiciones de la Guía. Algunos elementos a considerar son:
-Los proyectos deben realizar una caracterización inicial de sus emisiones y reportes de monitoreo periódicos a las autoridades competentes (MiAMBIENTE), manteniendo registros actualizados en una base de datos.
-Las instalaciones deben contar con la infraestructura técnica adecuada para el muestreo de emisiones, incluyendo plataformas y puertos de muestreo accesibles que cumplan con los métodos de referencia, como los indicados por la US EPA (Agencia de Protección Ambiental de los Estados Unidos).
-Los equipos, métodos y procedimientos de medición de emisiones deben cumplir con los métodos de referencia indicados en las normas técnicas ambientales vigentes.
-El proyecto debe integrar un Plan de Manejo Ambiental que incluya la prevención y mitigación de impactos ambientales y sociales adversos relacionados con las emisiones atmosféricas.
</t>
  </si>
  <si>
    <t>RC7.  Captura artificial, transporte, almacenamiento y uso de GEI</t>
  </si>
  <si>
    <t>1. Captura artificial de GEI:
Las actividades que cumplan con unos de los siguientes criterios son elegibles:
- Todas las actividades relacionadas con la captura directa de GEI de la atmósfera para reducir los niveles de concentración atmosférica global de GEI son actualmente elegibles, sujetas a revisión periódica.
- Las actividades relacionadas con la captura de emisiones en las instalaciones que emiten GEI, siempre que garanticen la captura de al menos el 90% de las emisiones de GEI generadas en los procesos industriales son elegibles. Este criterio está sujeto a una revisión periódica.
2. Transporte de GEI:
Las actividades que cumplan con uno de los siguientes criterios son elegibles:
- El CO2 transportado desde la instalación donde se captura hasta el punto de inyección no da lugar a fugas de CO2 superiores al 0.5% de la masa de CO transportada a los sitos de almacenamiento permanente (revisar criterio de almacenamiento abajo) o industrias para su utilización (revisar criterio de utilización abajo).
- Toda la infraestructura del transporte de Metano (biogás) es elegible.
Nota: Para todas las actividades mencionadas, se deben implementar sistemas de detección de fugas adecuados y cuenta con un plan de monitoreo, con el informe verificado por un tercero independiente.
3. Almacenamiento de GEI:
- La operación de una instalación de almacenamiento permanente de CO2 es directamente elegible si la instalación cumple con los criterios de la ISO 27914: 2017 para el almacenamiento geológico de CO2  o la que el gobierno establezca a través de regulación. 
- Para el almacenamiento de otros GEI diferentes a CO2 es necesario contar con un
plan de monitoreo y sistemas de control de fugas.
- Para la operación de sitios de almacenamiento geológico subterráneo de CO2, incluidas las obligaciones de cierre y post cierre: 
  - Se implementen sistemas de detección de fugas adecuados para evitar derrames durante el funcionamiento.  
   - Se dispone de un plan de seguimiento de las instalaciones de inyección, el complejo de almacenamiento y, en su caso, el entorno circundante, con informes periódicos controlados por la autoridad nacional competente. 
   - Para la exploración y explotación de emplazamientos de almacenamiento la actividad cumple con la norma ISO 27914: 2017 para almacenamiento geológico de CO2.
4. Utilización de GEI: Las actividades que utilizan GEI capturado cómo materia prima para generar nuevos productos o materiales son directamente elegibles.</t>
  </si>
  <si>
    <t>1. En el caso de captura artificial de GEI, solicite el diseño del proyecto, donde se puedan observar de manera detallada los cálculos de emisiones capturadas por el proyecto durante su vida útil. 
2. En el caso de transporte de GEI, solicite el diseño del proyecto, donde se puedan observar de manera detallada los cálculos de fugas de CO2. Además, solicite un plan de acción y monitoreo para la detención de fugas. Solicite un informe de verificación de un tercero independiente que respalde ambos criterios. El informe debe estipular que la verificación sea realizada por un tercero independiente, competente y sin conflictos de interés, siguiendo el principio de imparcialidad.
3. En el caso de almacenamiento de GEI, solicite la documentación que respalda el cumplimiento de la norma ISO 27914:2017. Además, solicite un plan de acción y monitoreo para la detención de fugas. En el caso de la operación de sitios de almacenamiento geológico subterráneo de CO2, solicite un plan de seguimiento de las instalaciones de inyección, el complejo de almacenamiento y, en su caso, el entorno circundante, con informes periódicos controlados por la autoridad nacional competente. Cuando se trate de exploración y explotación de emplazamientos de almacenamiento, solicite la documentación que permita respaldar que la actividad cumple con la norma ISO 27914: 2017 para almacenamiento geológico de CO2.</t>
  </si>
  <si>
    <t xml:space="preserve">Captura: 
I. Porcentaje de captura de
emisiones de GEI
II. tCO2eq capturadas
Transporte:
III. tCO2eq transportadas
Almacenamiento:
IV. tCO2eq almacenadas o
capturadas </t>
  </si>
  <si>
    <t xml:space="preserve">1. Las disposiciones aplicables de la Ley se centran principalmente en los procedimientos de evaluación y control ambiental, la prevención de la contaminación y la gestión de recursos naturales. Solicite documentación que permita respaldar: 
-La implementación de la Evaluación de Impacto Ambiental (EIA) aprobada por el Ministerio de Ambiente. 
-Que el diseño y operación del proyecto garantiza la seguridad y minimiza cualquier riesgo de fuga o impacto adverso al ambiente y la salud humana.
-Que, durante el proceso de almacenamiento de CO2, se asegura la integridad del subsuelo y otros recursos naturales a largo plazo.
-Que el proyecto se ha diseñado y se ejecutará de manera que no infrinja el principio fundamental de que la naturaleza tiene el derecho legal a existir, persistir y regenerarse, y cualquier daño potencial debe ser evaluado rigurosamente.
-Que el proyecto se acompaña de la autorización y supervisión del Estado para el uso sustentable de los elementos de la naturaleza (incluyendo el subsuelo para almacenamiento).
</t>
  </si>
  <si>
    <t xml:space="preserve">1. Seleccionar los disolventes y los equipos con base en criterios de menor impacto ambiental y realizando una evaluación de riesgo químico.
2. Evitar los desechos peligrosos del solvente de amina y uso del carbón.
3.  Cumplir con la Guía Manual de Buenas Prácticas para la Sostenibilidad Ambiental, en su capítulo de gestión integral de recursos sólidos. </t>
  </si>
  <si>
    <t>1. El perfil del proyecto debe contener información detallada sobre los disolventes y equipos que se adquirián. Deberá demostrarse que se han comparado las opciones que ofrece el mercado, según sus índices de impacto ambiental y riesgo químico, optando por aquellas con mejor desempeño en estos sentidos.
2. El perfil del proyecto deberá describir detalladamente las medidas que se tomarán para evitar los desechos peligrosos del solvente de amina y uso del carbón. Algunas medidas que deberán considerarse son: 
-Optimizar los procesos de captura de carbono para reducir la cantidad de solvente de amina necesario, mediante el uso de tecnologías más eficientes.
-Implementar sistemas cerrados donde los solventes de amina se capturen, purifiquen y reutilicen dentro del mismo proceso.
-Investigar y utilizar solventes menos peligrosos o biodegradables que cumplan con los requisitos del proceso de captura de GEI, si están disponibles y son viables.
-Para el solvente que no pueda ser reutilizado, se debe contactar a personal especializado en el manejo de residuos peligrosos para su recolección, transporte, tratamiento y disposición final segura, de acuerdo con la normativa panameña.
-Establecer un plan de monitoreo para detectar fugas y derrames de aminas, asegurando una respuesta rápida y mitigando la contaminación ambiental. 
-Transición a fuentes de energía más limpias y sostenibles para alimentar los procesos CACAU, reduciendo o eliminando la dependencia del carbón.
-Si el carbón se utiliza temporalmente, maximizar la eficiencia de su combustión para reducir la cantidad de residuos generados (como cenizas y otros subproductos).
-Las cenizas y otros subproductos sólidos de la combustión del carbón deben gestionarse como residuos, potencialmente como peligrosos dependiendo de su composición. Se debe asegurar su almacenamiento y disposición final en instalaciones autorizadas para prevenir la lixiviación de sustancias peligrosas al medio ambiente.
-Adherirse a la legislación vigente en Panamá sobre el manejo de residuos y desechos.
3. El perfil del proyecto deberá describir las medidas que se tomarán para cumplir con la Guía Manual de Buenas Prácticas para la Sostenibilidad Ambiental, en su capítulo de gestión integral de recursos sólidos, en especial las disposicones relacionadas con la minimización, reutilización, reciclaje y gestión adecuada de los residuos no relacionados con la inyección de GEI, generados durante las fases de construcción y operación del proyecto.</t>
  </si>
  <si>
    <t xml:space="preserve">1. Captura: disminuir los requisitos de abstracción adicionales de las plantas de captura para evitar reducciones en los caudales de cuerpos de agua.
2. Almacenamiento: Prevenir la contaminación del agua por vertidos de movimientos de tierra, derrames accidentales, descargas de agua residuales, etc.
3. Proteger la hidrología del agua subterránea y la ecología acuática durante la construcción y operación de las plantas de captación.
4. Cumplir con la Guía Manual de Buenas Prácticas para la Sostenibilidad Ambiental,        </t>
  </si>
  <si>
    <t>1. El perfil del proyecto debe describir detalladamente las medidas que se tomarán para disminuir los requisitos de abstracción adicionales de las plantas de captura. Algunas medidas que podrán considerarse son:
-Implementar tecnologías de captura con menor consumo de agua; Refrigeración eficiente.
-Desalinización y tratamiento avanzado; Planificación hídrica integrada.
-Optimización del uso del agua; Ubicación estratégica de plantas.
-Conservación y restauración de cuencas; Transparencia y monitoreo.
2. El perfil del proyecto debe describir detalladamente las medidas que se implementarán para prevenir la contaminación del agua por vertidos. Se deben considerar elementos como: 
-Instalar barreras de sedimentación, zanjas de desviación y trampas de sedimentos para capturar el agua de escorrentía cargada de tierra antes de que llegue a cuerpos de agua naturales.
-Reforestar o cubrir rápidamente las áreas expuestas con vegetación nativa o materiales de mulching (acolchado) para prevenir la erosión del suelo.
-Mantener franjas de vegetación intacta (zonas de amortiguamiento) alrededor de ríos, quebradas y humedales para filtrar los sedimentos y contaminantes.
-Almacenar la tierra vegetal y otros materiales de construcción lejos de los desagües y vías fluviales, protegiéndolos de la lluvia.
-Implementar estaciones de lavado de neumáticos para los vehículos que salen del sitio de construcción, asegurando que el sedimento no se transfiera a las carreteras públicas y, posteriormente, a los sistemas de drenaje. 
- Almacenar todas las sustancias químicas y combustibles en áreas designadas con sistemas de contención secundaria (bandejas de contención, diques) para atrapar cualquier derrame.
-Asegurar que todo el personal esté capacitado en los procedimientos de manejo seguro de materiales y en la respuesta inicial a derrames.
-Mantener kits de control de derrames adecuados y accesibles en todas las áreas de riesgo y en los vehículos de transporte.
-Realizar inspecciones periódicas de las áreas de almacenamiento y equipos para detectar posibles fugas o puntos débiles. 
- Instalar plantas de tratamiento de aguas residuales (PTAR) portátiles para las instalaciones del campamento y oficinas del proyecto.
-Segregar las aguas pluviales (limpias) de las aguas residuales industriales o sanitarias para evitar la contaminación de grandes volúmenes de agua.
-Fomentar la recolección y el almacenamiento de agua de lluvia para tareas no potables, como el riego o el lavado de vehículos, reduciendo la demanda de fuentes de agua dulce y minimizando las descargas.
-Establecer un programa de monitoreo regular de la calidad del agua en los puntos de descarga y en los cuerpos de agua cercanos para verificar el cumplimiento de las normativas ambientales y detectar cualquier anomalía a tiempo. 
3. El perfil del proyecto debe describir detalladamente las medidas que se implementarán para proteger la hidrología del agua subterránea y la ecología acuática. Algunos elementos que se deben considerar son: Realizar estudios hidrológicos y geológicos detallados para identificar áreas de recarga de acuíferos y ecosistemas acuáticos sensibles antes de la construcción. 
- Implementar medidas para prevenir la escorrentía superficial y la sedimentación de los cuerpos de agua.
- Asegurar el almacenamiento, uso y disposición adecuada de combustibles, lubricantes, productos químicos y otros residuos industriales para prevenir la contaminación del suelo y del agua subterránea.
- Evitar la construcción de infraestructuras en zonas de alta vulnerabilidad hídrica o ecosistemas acuáticos críticos, o implementar medidas de mitigación excepcionales.
-Establecer un programa de monitoreo ambiental continuo durante la fase de construcción para observar parámetros clave de la calidad del agua superficial y subterránea. 
- Implementar sistemas de tratamiento eficientes para todas las aguas residuales generadas en la planta de captación, asegurando que cumplan con las normativas panameñas antes de su descarga o reutilización.
-Minimizar el consumo de agua mediante la implementación de tecnologías eficientes y el reciclaje de aguas residuales tratadas dentro de los procesos industriales.
-Instalar sistemas de monitoreo y detección temprana de fugas en las redes de transporte y almacenamiento de gases o fluidos asociados al proceso, con protocolos de actuación para emergencias. Mantener un programa de monitoreo a largo plazo para evaluar cualquier cambio en la calidad y cantidad del agua subterránea y superficial, así como en la salud de los ecosistemas acuáticos circundantes.
-Coordinar las operaciones del proyecto con los planes de gestión integrada de recursos hídricos locales y nacionales, como el Plan Nacional de Seguridad Hídrica 2015-2050 de Panamá. Informar proactivamente a las comunidades locales sobre los riesgos, las medidas de protección implementadas y los resultados del monitoreo ambiental. 
4. Verifique que el proyecto describe las medidas que se implementarán para cumplir con las directrices sobre el uso eficiente, la reducción del consumo, el tratamiento de aguas residuales y el cumplimiento de la normativa ambiental vigente, dispuestas en la Guía Manual de Buenas Prácticas para la Sostenibilidad Ambiental.</t>
  </si>
  <si>
    <t xml:space="preserve"> Prevenir la liberación de emisiones de GEI durante la operación, implementando sistemas de detección.
- Evitar la pérdida de amoniaco en la operación.
- Minimizar la formación de aerosoles secundarios y la producción de ozono troposférico.
- Contar con ventiladores, compresores, bombas y demás equipos utilizados para el transporte de CO2 que sean lo más eficiente posibles en el consumo de electricidad requerida para su operación.
- Cumplir con la Guía Manual de Buenas Prácticas para la Sostenibilidad Ambiental, en su capítulo de gestión de emisiones atmosféricas.</t>
  </si>
  <si>
    <t>1. Verifique que el proyecto incluye en su diseño la implementación de sistemas de detección de liberación de GEI durante la operación, así como la instalación de ventiladores, compresores, bombas y demás equipos utilizados para el transporte de CO2 de mayor eficiencia energética posible.
2. Verifique que el perfil del proyecto describe detalladamente las medidas que se tomarán para evitar la pérdida de amoniaco en la operación. Algunas medidas que seberán considerarse son:
-Utilizar materiales resistentes a la corrosión del amoníaco y diseñar sistemas con un alto grado de integridad estructural para prevenir fugas.
-Instalar redes de sensores de amoníaco (especialmente sensores electroquímicos) en áreas críticas de las instalaciones, el transporte y el almacenamiento.
-En áreas cerradas, como salas de máquinas o instalaciones de almacenamiento, se deben implementar sistemas de ventilación potentes para dispersar rápidamente cualquier acumulación de gas amoníaco y reducir la concentración a niveles seguros.
-Disponer de duchas de emergencia y estaciones lavaojos, así como equipos de protección personal (EPP) adecuados, incluyendo aparatos de respiración autónoma (SCBA) para el personal de respuesta a emergencias.
-En áreas de almacenamiento de amoníaco líquido, se deben construir diques u otras barreras para contener derrames accidentales y facilitar una disposición adecuada del líquido. 
-Establecer un programa riguroso de inspección y mantenimiento regular de todos los equipos, tuberías, válvulas y tanques para identificar y reparar puntos débiles antes de que se produzcan fugas.
-Asegurar que todo el personal involucrado esté completamente capacitado en el manejo seguro del amoníaco, los procedimientos de emergencia y el uso del EPP.
-Desarrollar e implementar planes de respuesta a emergencias detallados que incluyan protocolos para derrames o fugas, que consideren el uso de rocío de agua para reducir los vapores de amoníaco en caso de fuga, pero evitando introducir agua en los contenedores sellados.
-Realizar auditorías de seguridad periódicas para evaluar las prácticas operativas y asegurar el cumplimiento de las normativas vigentes. 
-Seguir directrices de seguridad de la industria, como las normas de la ASR (Association of Ammonia Refrigeration) adaptadas a nivel local, que complementan las regulaciones nacionales.
-Mantener registros detallados de inventarios, emisiones de GEI y cualquier incidente relacionado con el amoníaco, reportando a las autoridades competentes según lo exija la ley panameña. 
3. Verifique que el perfil del proyecto describe detalladamente las medidas que se tomarán para minimizar la formación de aerosoles secundarios y la producción de ozono troposférico. Algunas medidas que seberán considerarse son:
- Implementar tecnologías de captura de CO2 que minimicen las emisiones fugitivas de otros compuestos asociados al proceso, como el amoníaco.
-Utilizar tecnologías de control de emisiones de NOx en las instalaciones industriales y las plantas de energía asociadas.
-Emplear equipos y procesos que eviten la pérdida de disolventes orgánicos u otros COV durante las operaciones. 
-Asegurar un mantenimiento óptimo de toda la maquinaria, incluyendo ventiladores, compresores y bombas, para garantizar la eficiencia energética y prevenir fugas de sustancias contaminantes. 
-Utilizar equipos de alta eficiencia energética para el transporte y compresión del CO2, reduciendo así las emisiones indirectas de los precursores asociadas a la generación de electricidad.
-Alimentar las operaciones de captura y transporte con fuentes de energía renovable (solar, eólica, etc.) para eliminar la quema de combustibles fósiles, que es una fuente principal de NOx y otros contaminantes. 
- Realizar evaluaciones de impacto rigurosas que consideren específicamente la modelización de la dispersión de precursores de ozono y aerosoles secundarios, e integren medidas de mitigación específicas en el plan de manejo ambiental del proyecto.
-Establecer un sistema de monitoreo atmosférico continuo alrededor de las instalaciones del proyecto para medir las concentraciones de NOx, COV, ozono y partículas, permitiendo una respuesta rápida ante cualquier aumento de emisiones.
-Cumplir con la normativa ambiental panameña y las directrices internacionales (como la Hoja de Ruta para la Mitigación de Contaminantes Climáticos de Vida Corta de Panamá) relacionadas con la calidad del aire y la protección de la capa de ozono, aunque el ozono troposférico es un problema de contaminación del aire a nivel de superficie. 
-Minimizar el transporte terrestre de materiales y personal mediante el uso de rutas eficientes y vehículos de bajas emisiones o eléctricos cuando sea posible.
-En el transporte del CO2 capturado, utilizar gasoductos bien mantenidos que eviten fugas y minimicen la necesidad de estaciones de compresión adicionales. 
4. Verifique que el perfil del proyecto describe detalladamente las medidas que se tomarán para cumplir con la Guía Manual de Buenas Prácticas para la Sostenibilidad Ambiental, la cual dispone requerimientos sobre el monitoreo, reporte y verificación de emisiones (MRV).</t>
  </si>
  <si>
    <t>M1. Fabricación de tecnologías bajas en carbono</t>
  </si>
  <si>
    <t>1. La fabricación de tecnologías bajas en carbono y sus componentes clave deberán demostrar reducciones netas de emisiones de GEI más altas en comparación con la tecnología o producto alternativo de mejor desempeño y solución disponible en el mercado, sobre la base de una evaluación reconocida y estandarizada de la huella de carbono de cuna a cuna validada por un tercero (p. ej.; ISO 14067:2018, ISO 14064 1:2018, ISO 14040:2006, EPD o PEF). 
Se considera elegible la manufactura de los siguientes componentes, productos, tecnologías y equipos:
Energía renovable
- Fabricación de productos, componentes y maquinaria esenciales para las tecnologías de energía renovable elegibles que promuevan el sector de suministro de electricidad.
Transporte sostenible
- Fabricación de vehículos eléctricos o híbridos, y sus componentes con cero o bajas emisiones. En relación con el sector transporte, se tendrá en cuenta lo siguiente:
- Sistemas de micromovilidad con cero emisiones (incluye hidrógeno, pila de combustible y electricidad).
- Flotas de transporte terrestre urbano, suburbano e interurbano de pasajeros con cero emisiones directas (p. ej.: transporte ferroviario ligero, metro, tranvía, trolebús, autobús y ferrocarril).
- Flotas de vehículos o material rodante para el transporte de servicio particular con cero emisiones directas.
- Flotas ferroviarias: trenes con cero emisiones directas.
- Transporte fluvial o marítimo: embarcaciones acuáticas eléctricas o híbridas, basadas en biocombustible.
Edificios eficientes e inteligentes: Fabricación de estos productos para equipos de eficiencia energética en edificios y sus componentes clave son elegibles, considerando los umbrales cuando corresponda
- Fabricación de los elementos del Sistemas de Gestión de Edificios (BMS por su nombre en inglés), que integran equipos y aplicaciones de automatización, monitoreo y control de temperatura, energía y agua.
- Ventanas de alta eficiencia (valor U mejor a 0,7 W/m²K).
- Puertas de alta eficiencia (valor U mejor a 1,2 W/ m²K).
- Productos de aislamiento con baja conductividad térmica (lambda inferior o igual a 0,045 W/mK).
- Revestimiento externo con valor U inferior a 0,5 W/m²K y sistemas de cubierta con valor U inferior a 0,3 W/m²K).
- Electrodomésticos con la etiqueta de alta eficiencia según corresponda al país (ej: calentadores de agua, lavadoras, estufas eléctricas, aire acondicionado, sistemas de enfriamiento y calefacción, etc)
- Aparatos de iluminación de alta eficiencia y sistemas de alumbrado público, usando lámparas LED de última generación.
- Controles de presencia y luz diurna para automatización de sistemas de iluminación.
- Bombas de calor.
- Elementos de fachadas y cubiertas con una función de protección o control solar, incluidos los que apoyan el crecimiento de la vegetación.
- Sistemas de automatización y control de edificios energéticamente eficientes para edificios comerciales.
- Termostatos y dispositivos zonales para el monitoreo inteligente de las principales cargas de electricidad para edificios residenciales y equipos de detección (ej.: control de movimiento).
- Productos para la medición de calor y controles termostáticos para hogares individuales conectados a sistemas de enfriamiento urbano y pisos individuales conectados a sistemas de enfriamiento central, los cuales sirven a todo un edificio.
Sistemas de TIC
- Fabricación de componentes necesarios para la implementación de Internet de las Cosas (IOT por su nombre en inglés), tales como sensores y redes locales de comunicación
- Fabricación de componentes (por ejemplo, chips, componentes electrónicos) que son necesarios para tecnologías o sistemas que ayuda en la descarbonización de otros sectores y actividades o para mejorar la resiliencia ante del cambio climático (por ejemplo, fabricación sistemas de alerta temprana) son elegibles.</t>
  </si>
  <si>
    <t>1. En el caso de las tecnologías enunciadas en el criterio, verifique en el perfil del proyecto que se cumplen los umbrales dispuestos para cada caso. 
2. En el caso de otras tecnologías no enunciadas en el criterio, solicite el documento que demuestre las reducciones netas de emisiones de GEI en comparación con la tecnología o producto alternativo de mejor desempeño y solución disponible en el mercado, sobre la base de una evaluación reconocida y estandarizada de la huella de carbono cuna a cuna por un tercero independiente, utilizando estándares como ISO 14067:2018, ISO 14064 1:2018, ISO 14040:2006, EPD o PEF.</t>
  </si>
  <si>
    <t>I. Tipo de producto fabricado
II. Cantidad o capacidad de fabricación (ej., kW de paneles; número de vehículos eléctricos)</t>
  </si>
  <si>
    <t>1. Gestionar la demanda y la cadena de custodia de metales y materiales que tienen un suministro limitado; en particular, los que son extraídos de ecosistemas estratégicos, evitando impactos ambientales negativos significativos y la pérdida de la biodiversidad.</t>
  </si>
  <si>
    <t>1. Se deberá solicitar al proyecto proveer certificaciones de cadenas de custodia y suministro para materiales específicos. O en su defecto, el proyecto deberá proveer un estudio detallado en el que se describan las medidas tomadas para la gestión de demanda y cadena de custodia basadas en las disposiciones de certificaciones.</t>
  </si>
  <si>
    <t>1. La actividad evalúa la disponibilidad de y adopta técnicas que apoyan:
- La reutilización y el uso de materias primas secundarias y componentes reutilizados en los productos fabricados
- El diseño para una alta durabilidad, reciclabilidad, fácil desmontaje y adaptabilidad de los productos fabricados;
- Gestión de residuos que priorice el reciclaje sobre la eliminación, en el proceso de fabricación;
- Información y trazabilidad de las sustancias preocupantes a lo largo del ciclo de vida de los productos fabricados.</t>
  </si>
  <si>
    <t>1. El perfil del proyecto debe describir las medidas tomadas para el cumplimiento de los requisitos indicados en la Taxonomía, según el tipo de tecnología a desarrollar, siguiendo las mejores prácticas internacionales.</t>
  </si>
  <si>
    <t xml:space="preserve"> 1. Cumplir con los requisitos establecidos por REACH, el equivalente (i.e. Responsible Care) para los equipos fabricados o la normatividad nacional vigente para prevenir y controlar la contaminación.</t>
  </si>
  <si>
    <t>1. Verifique que el perfil del proyecto describe las medidas que se implementarán para la gestión segura y sostenible de las sustancias químicas y los procesos de producción de los productos a lo largo de todo el ciclo de vida:
- Las sustancias utilizadas deben estar registradas ante la Agencia Europea de Sustancias Químicas (ECHA).
-Las empresas deben identificar y gestionar los riesgos asociados con las sustancias que utilizan y proporcionar información sobre su uso seguro a sus clientes.
-La normativa busca sustituir progresivamente las sustancias extremadamente preocupantes (SVHC) por alternativas más seguras.
-Se exige la comunicación de información de seguridad a lo largo de toda la cadena de suministro, garantizando la trazabilidad de las sustancias de preocupación durante todo el ciclo de vida del producto. 
-Minimización de residuos, la conservación de energía y el uso eficiente de recursos, lo cual es fundamental en la producción de tecnologías limpias.
-Diseño y desarrollo de productos para que puedan fabricarse, transportarse, utilizarse y eliminarse o reciclarse de forma segura, alineándose con los objetivos de economía circular de las tecnologías bajas en carbono.
-Cultura de mejora continua para identificar, reducir y gestionar los riesgos de seguridad de los procesos en las instalaciones de fabricación.
-Comunicación transparente con las partes interesadas (clientes, proveedores, comunidades) sobre la seguridad y el desempeño ambiental de los productos y operaciones.</t>
  </si>
  <si>
    <t>M2. Componentes para la fabricación de cemento</t>
  </si>
  <si>
    <t>Se consideran elegibles las siguientes prácticas para la fabricación de cemento:  
1. Clinker de cemento: Las emisiones netas específicas asociadas a los procesos de producción de clinker son inferiores a 0.8 tCO2 e netos por tonelada de clinker gris producido. 
2. Cemento: Las emisiones netas específicas asociadas a los procesos de producción de cemento son inferiores a 0.6 tCO2 e netos por tonelada de cemento gris.  
3. Adicionalmente, las siguientes medidas de mitigación son elegibles directamente:  
- Instalación, mejora y funcionamiento de precalcinadores. 
- Instalación, actualización y funcionamiento de sistemas de recuperación de calor. 
- Instalación, actualización y funcionamiento de equipos o infraestructuras de control digitalizados. Esto puede incluir: 
    - Sensores y herramientas de medición (incluidos programas informáticos que permitan un control estrecho y en tiempo real de los procesos para mejorar la eficiencia). 
    - Comunicación y control (incluido software avanzado y salas de control, y automatización de los procesos de la planta). 
- Instalación, actualización y funcionamiento de equipos de ensayo. Por ejemplo, los sistemas automatizados de DRX (X-ray diffraction). 
- Electrificación del calor (por ejemplo, procesos de horno electrificados). 
- Instalación, mejora y funcionamiento de equipos dedicados al uso de arcilla calcinada en la producción de cemento, a diferencia del clinker. 
- Instalación, modernización y explotación de equipos dedicados al tratamiento de cenizas volantes y escorias de alto horno heredadas o históricas, procedentes de centrales eléctricas.
- Instalación, mejora y funcionamiento de equipos dedicados a la medición, control y abatimiento de emisiones al aire, mayoritarias (NOx, SOx, material particulado) y minoritarias.</t>
  </si>
  <si>
    <t>1. Para la producción de clinker: Solicitar el cálculo de emisiones de alcance 1 y 2 asociadas a los procesos de producción de Clinker. Las emisiones deben ser inferiores a 0.8 tCO2e por tonelada de Clinker gris producido.  El cálculo debe basarse en metodologías para el cálculo de estas emisiones como Metodología basada en el Clinker, sustentada en las Directrices de Buenas Prácticas del IPCC, Metodología basada en el cemento, sustentada en el programa ClimateWise de la EPA, Reducción de emisiones por el cambio de materias primas en la producción de clínker (ACM0015 Metodología MDL – UNFCCC). 
2. Para la producción de cemento: Solicitar el cálculo de emisiones de alcance 1 y 2 asociadas a los procesos de producción de cemento. Las emisiones deben ser inferiores a 0.6 tCO2e por tonelada de cemento gris producido.  El cálculo debe basarse en metodologías para el cálculo de estas emisiones como Metodología basada en el Clinker, sustentada en las Directrices de Buenas Prácticas del IPCC, Metodología basada en el cemento, sustentada en el programa ClimateWise de la EPA, Reducción de emisiones por el cambio de materias primas en la producción de clínker (ACM0015 Metodología MDL – UNFCCC). 
3. Si el proyecto incluye otras inversiones, más allá de la producción de clinker o cemento, como las enlistadas en el criterio anterior, verifique en el perfil del proyecto que estas correspondan con las enunciadas en la lista. Otras inversiones no mencionadas quedan fuera del alcance.</t>
  </si>
  <si>
    <t>I.  tCO2eq/t generada durante el proceso de producción de una tonelada Clinker o cemento.
II. Intensidad de energía: consumo de energía eléctrica (kWh) por tonelada de Clinker o cemento producido.
III. Intensidad de energía térmica (GJ/t)
IV.  Porcentaje de participación de electricidad baja en carbono para la producción de Clinker o cemento</t>
  </si>
  <si>
    <t>Las emisiones del proceso productivo están dentro o son inferiores a los niveles de emisión asociados a las mejores técnicas disponibles y cumplen con la normatividad vigente del lugar donde está ubicada la planta del cemento.</t>
  </si>
  <si>
    <t>1. Verifique que el proyecto contempla medidas para asegurar el cumplimiento del Decreto N° 5 de 2009, que establecen los requisitos técnicos mínimos para la medición y los posibles límites máximos permisibles (LMP) de contaminantes atmosféricos, como el material particulado.
2. Solicite el EIA aprobado por MiAMBIENTE, donde se detallan las medidas de mitigación y control de emisiones, y se establecen compromisos específicos de cumplimiento ambiental. 
Verifique que el proyecto contempla medidas como:
-Mejorar la eficiencia del horno y utilizar combustibles alternativos (cuando sea viable y esté regulado) reduce el consumo de energía y, por ende, las emisiones asociadas.
-Reducir la cantidad de clínker en el cemento mediante la adición de materiales suplementarios (SCM, por sus siglas en inglés).
-Instalación de tecnologías para controlar las emisiones de dióxido de azufre (SOx) y óxidos de nitrógeno (NOx).
-Uso de sistemas de alta eficiencia para la captura de material particulado (PST, PM10 y PM2.5). 
-Instalación de Sistemas de Monitoreo Continuo de Emisiones en chimeneas para medir en tiempo real los niveles de contaminantes clave.
-Uso de métodos de medición y cálculo de emisiones reconocidos internacionalmente (como los métodos de la US EPA o las normas ISO 14064 para GEI) para asegurar la precisión de los datos.
-Realización de auditorías ambientales periódicas y presentación de informes regulares a MiAMBIENTE, detallando los niveles de emisión y confirmando que se encuentran dentro de los límites permisibles y los niveles de MTD establecidos.</t>
  </si>
  <si>
    <t>M3. Fabricación de aluminio</t>
  </si>
  <si>
    <t>Se consideran elegibles las siguientes prácticas para la fabricación de aluminio:  
1. La fabricación de aluminio primario es elegible si se cumple el criterio a, en combinación con los criterios b o c:
 -  La emisión de GEI13 para la producción primaria de aluminio es igual o inferior a 1,5 tCO2 e/t. 
 -  El consumo de electricidad para la electrólisis es igual o inferior a 15,3 MWh/t. 
 -  La intensidad media de carbono de la electricidad que se utiliza para la producción primaria de aluminio (electrólisis) es igual o inferior a 100 g de CO2 e/kWh (umbral definido en el sector energía para la generación de electricidad, sujeto a actualización periódica). 
2. La fabricación de aluminio secundario; es decir, la producción de aluminio a partir de aluminio reciclado es elegible directamente. 
Nota: Las medidas de mitigación son elegibles, siempre que se incorporen a un único plan de inversión dentro de un plazo determinado (5 o 10 años), el cual describa cómo cada una de las medidas, en combinación con otras, permitirá cumplir el umbral definido.</t>
  </si>
  <si>
    <t>1. Solicite el cálculo de emisiones directas de la producción primaria de aluminio.
2. Solicite el cálculo del consumo de electricidad para la electrólisis.
3. Solicite el cálculo de la intensidad media de carbono de la electrólisis. 
4. En el caso de fabricación de aluminio secundario, solicite el cálculo de las emisiones de ciclo de vida. 
-Los cálculos de emisiones deben basarse en metodologías como GHG protocol: Guía publicada por el International Aluminum Institute, Reducción de las emisiones de GEI de las fundiciones de aluminio primario (AM0059 - Metodología MDL – UNFCCC).</t>
  </si>
  <si>
    <t xml:space="preserve">I. tCO2eq/t generada durante el proceso de producción de una tonelada de aluminio
II. Intensidad de energía: consumo de energía eléctrica (kWh) por tonelada de aluminio producido.
III. Porcentaje de participación de electricidad baja en carbono para la producción de aluminio </t>
  </si>
  <si>
    <t xml:space="preserve"> 1. Controlar impactos significativos en las emisiones de aire: perfluorocarbonos, gases fluorados, hidrocarburos aromáticos policíclicos (HAP), partículas (como criolita no utilizada) y contaminantes de vida corta (CCVC) como Carbono negro que tienen importantes afectaciones a la salud.  
2. Vigilar los fluoruros de hidrógeno que pueden ser tóxicos para la vegetación.
- Revisar los fluoruros disueltos y los cianuros del material SPL – ‘Spent Pot Lining’ que pueden crear impactos ambientales significativos, incluida la contaminación de las aguas subterráneas y de los cursos de agua locales.  
3.Las emisiones del proceso productivo están dentro o son inferiores a los niveles de emisión asociados a las mejores técnicas disponibles.</t>
  </si>
  <si>
    <t xml:space="preserve">1. Solicitar un plan de gestión de la vida útil del proyecto para las  emisiones al aire de perfluorocarbonos, gases flúor, hidrocarburos aromáticos policíclicos (HAP), partículas (como criolita no utilizada) y contaminantes de vida corta (CCVC), así como para la gestión de los emisiones de luoruros de hidrógeno, floruros disueltos y cianuros. 
2. Solicitar un plan de gestión de la vida útil del proyecto para vigilar los fluoruros de hidrógeno que pueden ser tóxicos para la vegetación, así como para vigilar los fluoruros disueltos y los cianuros del material SPL – ‘Spent Pot Lining’ que pueden crear impactos ambientales significativos.
3. Verifique que el proyecto implementa medidas como:
-El proyecto debe someterse a un riguroso proceso de EIA, donde se establecen los límites de emisión específicos y las condiciones de operación aprobadas por el Ministerio de Ambiente (MiAMBIENTE).
-El proyecto debe cumplir con estos límites legales de emisiones de fuentes fijas.
-Obtener y mantener todos los permisos ambientales requeridos, que especificarán los contaminantes a controlar y los métodos de medición aplicables. 
- Utilizar las tecnologías de electrólisis más modernas (p. ej., celdas de ánodo precocido de alta eficiencia) y optimizar los procesos para reducir el consumo de energía y materias primas.
-Instalar y operar equipos de control avanzados, como: Filtros de mangas o precipitadores electrostáticos para el control de material particulado; Sistemas de depuración (scrubbers) secos o húmedos para capturar gases ácidos como el fluoruro de hidrógeno (HF) y dióxido de azufre (SO2); Sistemas de post-combustión/oxidación para tratar compuestos orgánicos volátiles y otros gases si es necesario.
-El proyecto debe demostrar que sus niveles de emisión son comparables o inferiores a estos estándares internacionales. 
3. Monitoreo, Reporte y Verificación
- Instalar CEMS en las chimeneas principales para medir en tiempo real los contaminantes clave (partículas, gases). Estos sistemas deben calibrarse y mantenerse según protocolos establecidos (ej. métodos de referencia de la US EPA).
- Realizar mediciones periódicas por parte de laboratorios o inspectores acreditados, según lo exija MiAMBIENTE.
-Mantener registros detallados de todas las mediciones, mantenimientos, incidentes y reportar periódicamente a las autoridades ambientales panameñas.
-Someterse a auditorías ambientales regulares por parte de terceros independientes autorizados por la autoridad competente para verificar el cumplimiento. </t>
  </si>
  <si>
    <t>M4. Fabricación de hierro y acero</t>
  </si>
  <si>
    <r>
      <rPr>
        <sz val="14"/>
        <color rgb="FF000000"/>
        <rFont val="Aptos Narrow"/>
      </rPr>
      <t xml:space="preserve">1. La fabricación de hierro y acero es elegible si las emisiones de GEI asociadas a los procesos de producción son inferiores a los siguientes valores:
 - Metal caliente = 1,331 TCO2 e / T producto.
 - Sinterizado mineral = 0,163 TCO2 e / T producto.
 - Coque (excluyendo el coque de lignito) = 0,144 TCO2 e / T producto.
 - Fundición de hierro = 0,299 TCO2 e / T producto.
 - Horno de arco eléctrico (EAF) de alta aleación de acero = 0,266 TCO2 e/T producto.
 -Horno de arco eléctrico (EAF) Acero al carbono = 0,209 TCO2 e/T producto.
2. Toda la producción de acero nuevo verde, o la combinación de la producción del nuevo y el reciclado, es elegible si las emisiones están por debajo de los umbrales descritos anteriormente.
3. Se considera elegible toda la producción de acero en el EAF, en la que al menos el 90% del contenido de hierro de los productos finales proceda de chatarra de acero. En este caso, no se aplican otros umbrales.
</t>
    </r>
    <r>
      <rPr>
        <i/>
        <sz val="14"/>
        <color rgb="FF000000"/>
        <rFont val="Aptos Narrow"/>
      </rPr>
      <t xml:space="preserve">Nota: </t>
    </r>
    <r>
      <rPr>
        <sz val="14"/>
        <color rgb="FF000000"/>
        <rFont val="Aptos Narrow"/>
      </rPr>
      <t>Las medidas de mitigación son elegibles cuando se incorporan a un único plan de inversión dentro de un plazo determinado (5 o 10 años), el cual describe cómo cada una de las medidas, en combinación con otras, permite cumplir el umbral definido.</t>
    </r>
  </si>
  <si>
    <t>1. Solicitar inventario de emisiones de GEI por proceso. Se pueden emplear las siguientes metodologías y normas de referencia o similares equivalentes:
GHG Protocol – Iron and Steel Tool (metodología sectorial para cuantificación de emisiones). ISO 14404 (cuantificación de la intensidad de CO₂ en plantas siderúrgicas). ISO 14067 (huella de carbono de producto).
Guía metodológica del American Iron and Steel Institute (AISI) para cálculo de emisiones de GEI en procesos de acero.
Metodologías MDL – UNFCCC (AMS-III.M / AM0095) aplicables a proyectos de reducción por eficiencia o sustitución de insumos.
2. Si la producción combina acero nuevo y reciclado o es completamente nueva para acero verde:
Solicitar informe de intensidad de carbono (tCO₂e/t acero) certificado por una entidad independiente (TÜV, SGS u otra acreditada). Verificar el cumplimiento de los imbrales solicitados.
3.  Solicitar informe técnico de balance de masa y trazabilidad de materias primas, donde se demuestre que al menos el 90 % del contenido de hierro de los productos finales procede de chatarra de acero. Este documento debe ser emitido por el área de producción y ser auditado internamente o por un tercero independiente.</t>
  </si>
  <si>
    <t>I. tCO2eq/t generada durante el proceso de producción de hierro y acero
II. Intensidad de energía
III. consumo de energía eléctrica (kWh) por tonelada de hierro y acero producido.</t>
  </si>
  <si>
    <t xml:space="preserve"> 1. Examinar las emisiones al agua de hidrocarburos y sólidos suspendidos.
2.  Controlar los desechos y productos de las operaciones de coque y fundición, incluyendo alquitrán y benzola.</t>
  </si>
  <si>
    <t>1. Solicitar y verificar  documentación referente al  informe de monitoreo de efluentes líquidos elaborado por un laboratorio acreditado por el CNA o registrado ante MiAMBIENTE, con resultados analíticos comparados frente a la Norma COPANIT 35-2000.
- Solicitar y verificar el permiso o Resolución de vertimiento emitido por MiAMBIENTE, donde consten las condiciones y límites máximos permisibles aplicables a la planta o instalación.
2. Solicitar y verificar el Plan de Manejo de Residuos Peligrosos, que detalle el manejo, almacenamiento y disposición de subproductos del coque y la fundición.
Solicitar certificados o planes de disposición final emitidos por gestores autorizados, que acrediten la entrega, transporte y tratamiento adecuado de los residuos peligrosos generados.</t>
  </si>
  <si>
    <t xml:space="preserve"> 1. Controlar las emisiones al aire procedentes de operaciones de fabricación y fundición de coque, especialmente partículas (polvo), óxidos de nitrógeno, dióxido de azufre, monóxido de carbono, cloruros, fluoruros, compuestos orgánicos volátiles, HAP, dibenzo- dioxinas/furanos policlorados y metales pesados.</t>
  </si>
  <si>
    <t>1. Solicitar y verificar el informe de monitoreo de emisiones atmosféricas de un laboratorio acreditado / COPANIT 39-2000 o en dado caso la licencia o Permiso de Emisión a la Atmósfera por MiAMBIENTE.</t>
  </si>
  <si>
    <t>M5. Fabricación de cloro</t>
  </si>
  <si>
    <t>El uso de electricidad para la fabricación de cloro es igual o inferior a 2.45 MWh/t Cloro (incluye tanto la electrólisis como el tratamiento del cloro, umbral sujeto a actualización periódica) o la intensidad media de carbono de la electricidad utilizada para su fabricación es menor que 100 gCO2 e/kWh. 
Las emisiones de GEI del ciclo de vida se calculan utilizando metodologías como: ISO 14067: 2018 o ISO 14064-1: 2018 y son verificadas por un tercero independiente.</t>
  </si>
  <si>
    <t>1. Solicite el cálculo de consumo de electricidad para la producción del cloro, incluyendo los procesos de electrólisis y tratamiento. 
2. Solicite el cálculo de la intensidad media de carbono de la electricidad utilizada, incluyendo los procesos de electrólisis y tratamiento. 
-Verifique que los cálculos se basen en metodologías como ISO 14067: 2018 o ISO 14064-1: 2018 y son verificadas por un tercero independiente. Deben considerarse los factores de emisión específicos de Panamá o, en su defecto, los del IPCC (Panel Intergubernamental sobre Cambio Climático) u otras fuentes reconocidas, justificando su selección. El criterio debe establecer claramente qué etapas del ciclo de vida se incluirán en la evaluación. Independencia e Imparcialidad: El criterio debe estipular que la verificación sea realizada por un tercero independiente, competente y sin conflictos de interés, siguiendo el principio de imparcialidad.</t>
  </si>
  <si>
    <t>I. Consumo de energía eléctrica por tonelada de cloro producido (kWh/t cloro)
II. Cantidad de producción de cloro al año (t cloro/año)
III. Eficiencia energética del proceso (kWh o MWh/t)
IV. tCO2eq/t cloro producido en el proceso</t>
  </si>
  <si>
    <t>Las emisiones del proceso productivo están dentro o son inferiores a los niveles de emisión asociados a las mejores técnicas disponibles.</t>
  </si>
  <si>
    <t>1. El proyecto debe describir detalladamente las medidas que se tomarán para garantizar que las emisiones del proceso productivo están dentro o son inferiores a los niveles de emisión asociados a las mejores técnicas disponibles. Algunas medidas que pueden considerarse son: 
-Conversión a Tecnología de Celda de Membrana, la cual consume menos energía y elimina el uso de materiales peligrosos como el mercurio o el amianto.
-Sistemas de Control de Emisiones Eficientes, tales como:
Sistemas de absorción o depuración (scrubbers), Sistemas de contención y recuperación de gases para prevenir fugas accidentales, Gestión adecuada del almacenamiento y manipulación de materias primas y productos.
-Implementar controles operacionales estrictos para optimizar el consumo de materias primas y energía.
-Asegurar una manipulación, tratamiento y eliminación adecuados de cualquier residuo contaminado, como los lodos de plantas de mercurio.</t>
  </si>
  <si>
    <t>M6. Fabricación de productos químicos básicos orgánicos</t>
  </si>
  <si>
    <t>La fabricación de los productos químicos cubiertos en esta actividad debe cumplir alguno de los siguientes criterios:
1.  Las emisiones de GEI15 de los procesos de producción de productos químicos básicos orgánicos son más bajas que: 
 - Para HVC: 0,693 TCO2 e/T de HVC. 
 - Para los aromáticos: 0,0072 TCO2 e/T de un rendimiento ponderado complejo. 
 - Para cloruro de vinilo: 0,171 TCO2 e/T de cloruro de vinilo. 
 - Para estireno: 0,419 TCO2 e/T de estireno. 
 - Para óxido de etileno / etilenglicoles: 0,314 CO2 e/T de óxido de etileno/glicol. 
 - Para ácido adípico: 0,32 CO2 e/T de ácido adípico. 
2. Estar basada total o parcialmente en materias primas renovables. A efectos de la aplicación de estos criterios, las materias primas renovables se refieren a la biomasa, los biorresiduos industriales o los biorresiduos municipales: 
 a. Si la materia prima es biomasa (excluyendo los biorresiduos industriales y municipales): 
  - Debe establecerse una trazabilidad completa del abastecimiento a través del correspondiente sistema de gestión de la cadena de custodia y demostrar su eficacia por medio de los debidos sistemas de certificación. 
  - Toda biomasa forestal utilizada en el proceso debe ajustarse al marco normativo forestal y a los criterios establecidos en el sector forestal. 
  - Cualquier biomasa forestal usada en el proceso se compromete a la certificación forestal, utilizando esquemas independientes de terceros que se auditan regularmente en las áreas forestales. Las prácticas de ordenación forestal y cadena de custodia en áreas de abastecimiento que aún no están certificadas deben estar alineadas (hoja de ruta para la certificación). 
  - No se puede utilizar biomasa forestal procedente de plantaciones forestales de regadío 
b. Si la materia prima es biorresiduos industriales (incluidos los de industrias alimentarias o biorresiduos municipales): 
  - Los biorresiduos deben cumplir con el marco reglamentario de residuos y con los planes nacionales, regionales y locales de gestión de residuos. 
  - Cuando se utilizan biorresiduos municipales como materia prima, el proyecto es complementario y no compite con la infraestructura municipal de gestión de biorresiduos existente.  
  - Los productos químicos orgánicos en el alcance que se producen total o parcialmente a partir de materia prima renovable, las emisiones de GEI del ciclo de vida del producto químico fabricado total o parcialmente de materia prima renovable, son más bajas que las emisiones de GEI del ciclo de vida del químico fabricado a partir de fósiles. 
  - Las emisiones de GEI del ciclo de vida se calculan utilizando ISO 14067: 2018 o ISO 14064-1: 2018. 
  - Las emisiones cuantificadas del ciclo de vida de GEI son verificadas por un tercero independiente. 
Tener una huella de carbono sustancialmente menor en comparación con la huella de carbono de los mismos productos químicos fabricados a partir de materias primas químicas. Esta huella de carbono se calculará según la norma ISO 14067:2018 y será validada por un tercero. A efectos de la aplicación de estos criterios, las materias primas renovables se refieren a la biomasa, los biorresiduos industriales o los biorresiduos municipales.</t>
  </si>
  <si>
    <t>1. Solicitar el cálculo de emisiones GEI de los procesos de producción de cada producto. Verifique que los cálculos se basen en estándares como ISO 14067:2018 ISO o uno equivalente de validez internacional. 
2. En el caso de que la materia prima sea biomasa:
-Se deberá solicitar al proyecto proveer certificaciones de cadenas de custodia y suministro. O en su defecto, el proyecto deberá proveer un estudio detallado en el que se describan las medidas tomadas para la gestión de demanda y cadena de custodia basadas en las disposiciones de certificaciones.
-Verifique que el proyecto tiene evidencia de que cumple con los requerimientos de las actividades del subsector forestal de la Taxonomía.
-Solicite evidencia de esquemas de ceritficación de la biomasa forestal utilizada.
-Solicite evidencia que permita asegurar que no se utiliza biomasa procedente de plantaciones forestales de regadío. 
3. En el caso de que la materia prima sean biorresiduos industriales:
-El proyecto debe describir detalladamente las medidas que se tomarán para asegurar el cumplimiento del marco reglamentario de
residuos y de los planes nacionales, regionales y locales de gestión
de residuos; en especial aquellas disposiciones relacionadas con la Responsabilidad del generador, la Segregación y entrega, la Valorización, manejo diferenciado, permisos sanitarios, etc. 
-Verifique que el proyecto especifique si utilizará recursos (residuos) que ya son gestionados por el sistema municipal, o si se enfoca en un flujo de residuos diferente. En ese sentido, se deberá verificar que no se desviarán los materiales que la infraestructura actual necesita para su operación eficiente (reciclaje, compostaje, etc.).
4. En el caso de productos en los que no se haya determinado umbrales específicos en el criterio 1, solicite un análisis de emisiones GEI de ciclio de vida que permita comparar las emisiones del producto químico fabricados total o parcialmente con materia prima renovable y las emisiones este producto químico fabricado a partir de fósiles. Verifique que los cálculos se basen en estándares como ISO 14067:2018 ISO, ISO 14064-1: 2018 o uno equivalente de validez internacional. Verifique que los cálculos son verificadas por un tercero independiente. Deben considerarse los factores de emisión específicos de Panamá o, en su defecto, los del IPCC (Panel Intergubernamental sobre Cambio Climático) u otras fuentes reconocidas, justificando su selección. El criterio debe establecer claramente qué etapas del ciclo de vida se incluirán en la evaluación. Independencia e Imparcialidad: El criterio debe estipular que la verificación sea realizada por un tercero independiente, competente y sin conflictos de interés, siguiendo el principio de imparcialidad.
5. En el caso de productos en los que no se haya determinado umbrales específicos en el criterio 1, también puede solicitar el cálculo que permita comparar la huella de carbono del producto a producir vs. la huella de los mismos productos químicos fabricados a partir de materias primas químicas. Verifique que los cálculos se basen en estándares como ISO 14067:2018 ISO o uno equivalente de validez internacional. Verifique que los cálculos son verificadas por un tercero independiente. Deben considerarse los factores de emisión específicos de Panamá o, en su defecto, los del IPCC (Panel Intergubernamental sobre Cambio Climático) u otras fuentes reconocidas, justificando su selección. El criterio debe establecer claramente qué etapas del ciclo de vida se incluirán en la evaluación. Independencia e Imparcialidad: El criterio debe estipular que la verificación sea realizada por un tercero independiente, competente y sin conflictos de interés, siguiendo el principio de imparcialidad.</t>
  </si>
  <si>
    <t xml:space="preserve">I. Tipo de producto fabricado
II.  tCO2eq/t producida durante el proceso de producción de químicos de base orgánica
III. Tipo de biomasa utilizada
IV. Cantidad de biomasa procesada al año (t/año) </t>
  </si>
  <si>
    <t>1. El proyecto debe describir detalladamente las medidas que se tomarán para garantizar que las emisiones del proceso productivo están dentro o son inferiores a los niveles de emisión asociados a las mejores técnicas disponibles.</t>
  </si>
  <si>
    <t>M7. Fabricación de ácido nítrico</t>
  </si>
  <si>
    <t>La fabricación es elegible si las emisiones de GEI de la fabricación de ácido nítrico son inferiores a 0,038150 TCO2 e por tonelada de ácido nítrico.</t>
  </si>
  <si>
    <t xml:space="preserve">1. Solicitar el cálculo de emisiones GEI del proceso de producción de ácido nítrico. Verifique que los cálculos se basen en estándares como ISO 14067:2018 o uno equivalente de validez internacional. </t>
  </si>
  <si>
    <t>I. tCO₂e por tonelada de ácido nítrico (tCO₂e/t HNO₃)
II. Intensidad de energía: consumo de energía eléctrica (kWh) por tonelada de ácido nítrico producido</t>
  </si>
  <si>
    <t>2. El proyecto debe describir detalladamente las medidas que se tomarán para garantizar que las emisiones del proceso productivo están dentro o son inferiores a los niveles de emisión asociados a las mejores técnicas disponibles. Algunas medidas que se pueden considerar son: 
-Ajustar las condiciones de operación (temperatura, presión, relación amoníaco/aire) para maximizar la eficiencia y minimizar la formación de subproductos contaminantes.
-Instalar y operar equipos de control de emisiones, tales como: Reducción catalítica no selectiva (SNCR) o selectiva (SCR), Sistemas de absorción eficientes, y Uso de catalizadores de alta eficiencia.
-Implementar mejoras en la eficiencia energética de la planta.</t>
  </si>
  <si>
    <t>M8. Fabricación de plásticos en formas primarias</t>
  </si>
  <si>
    <t>El plástico fabricado utilizado para productos de consumo de un sólo uso no es elegible.
La actividad cumple uno de los siguientes criterios:
1. El plástico en forma primaria se fabrica íntegramente mediante reciclado mecánico de residuos plásticos;
2. Cuando el reciclado mecánico no sea técnicamente factible o económicamente viable, el plástico en forma primaria es completamente fabricado mediante reciclado químico de residuos plásticos y las emisiones de GEI del ciclo de vida del plástico fabricado, excluyendo los créditos calculados de la producción de combustibles, son inferiores a las emisiones de GEI del ciclo de vida del plástico equivalente en forma primaria fabricado a partir de materias primas de combustibles fósiles. Las emisiones de GEI del ciclo de vida se calculan utilizando la norma ISO 14067:2018(153) o ISO 14064-1:2018(154). Las emisiones de GEI cuantificadas durante el ciclo de vida son verificadas por un tercero independiente.
3. La fabricación derivada total o parcialmente de la materia prima renovable y sus emisiones de GEI de ciclo de vida son más bajas que las emisiones de GEI del ciclo de vida de los plásticos fabricados en forma primaria a partir de la materia prima de combustible fósil. Las emisiones de GEI del ciclo de vida se calculan utilizando metodologías como: ISO 14067: 2018 o ISO 14064-1: 2018. Las emisiones cuantificadas del ciclo de vida de GEI son verificadas por un tercero independiente.
4. La biomasa agrícola utilizada para la fabricación de plásticos debe cumplir con los umbrales de las actividades en los sectores de agricultura o forestal, o en su forma principal debe venir de fuentes sostenibles que cuentan con sellos de certificaciones, por ejemplo:
a. Consejo de Administración Forestal (FSC) 
b. Sistema voluntario de biocombustibles de biomasa (2BSvs) 
c. Bonsucro - Certificación Internacional de Sostenibilidad y Carbono (ISCC Plus) 
d. Mesa Redonda de Biomateriales Sostenibles (RSB) 
e. Mesa Redonda sobre Soja Responsable (RTRS)</t>
  </si>
  <si>
    <t>1. Solicitar y verificar el informe técnico o memoria de producción donde se detalle el proceso de reciclado mecánico (trituración, extrusión, peletización), con evidencia de que el 100 % de la materia prima proviene de residuos plásticos posconsumo o postindustriales.
2. Solicitar y verificar el estudio de Huella de Carbono de Ciclo de Vida (LCA) elaborado conforme a ISO 14067:2018 o ISO 14064-1:2018/ Informe de verificación independiente emitido por un tercero acreditado el Informe de verificación independiente emitido por un tercero acreditado
3.Solicitar y verificar el estudio de Huella de Carbono de Ciclo de Vida (LCA) conforme a ISO 14067:2018 o ISO 14064-1:2018/ junto con la certificación de origen sostenible de la materia prima renovable
4. Solicitar y verificar el certificado de sostenibilidad o trazabilidad de la biomasa, se pueden elegir las siguientes opciones de certificado o similares equivalentes:
a. Consejo de Administración Forestal (FSC) 
b. Sistema voluntario de biocombustibles de biomasa (2BSvs) 
c. Bonsucro - Certificación Internacional de Sostenibilidad y Carbono (ISCC Plus) 
d. Mesa Redonda de Biomateriales Sostenibles (RSB) 
e. Mesa Redonda sobre Soja Responsable (RTRS)</t>
  </si>
  <si>
    <t xml:space="preserve">I. tCO2eq/t generada durante el proceso de producción de plástico
II. Tipo de polímero fabricado
III. Plástico reciclado usado para la producción secundaria (t o %) </t>
  </si>
  <si>
    <t xml:space="preserve"> 1.  Las emisiones del proceso productivo están dentro o son inferiores a los niveles de emisión asociados a las mejores técnicas disponibles y cumplen con la normatividad vigente.
2. No se producen efectos cruzados significativos.</t>
  </si>
  <si>
    <t>1. solicitar un Informe técnico de desempeño ambiental comparativo con las mejores técnicas disponibles.
2.solicitar el Plan de  manejo ambiental, donde se evidencie el procedimiento para evitar los efectos cruzados.</t>
  </si>
  <si>
    <t>TIC1. Procesamiento de datos, alojamiento en actividades conexas</t>
  </si>
  <si>
    <t>La actividad es elegible si cumple con los siguientes criterios:  
- Los equipos utilizados en los centros de datos deben contar con certificaciones de eficiencia energética en el nivel más alto de la certificación determinada (p. ej., la calificación más alta de Energy Star). 
- Los centros de datos deben tener una eficacia de uso de energía inferior a 1,5 (PUE, por sus siglas en inglés) o la fuente de energía para los centros de datos deben tener emisiones de GEI menor que 100gCO2 en/kWh en su ciclo de vida. 
- El potencial de calentamiento global (GWP) de refrigerantes utilizados en el sistema de enfriamiento del centro de datos no supera los 675.</t>
  </si>
  <si>
    <t>1. Solicite evidencia documental sobre las certificaciones de eficiencia energética de los equipos que se utilizarán dentro del proyecto, donde se evidencie la eficacia en el uso de energía. 
2. Solicite el cálculo de emisiones de la energía del funcionamiento del proyecto. 
3. Solicite la ficha técnica de los equipos en la que se evidencie por parte del fabricante el tipo de refrigerante utilizado, incluido su potencial de calentamiento global GWP.</t>
  </si>
  <si>
    <t>I. Eficacia de uso de energía
al año (PUE)
II. Certificación vigente Energy star
III. Consumo de energía (kWh/m2 año)
IV. Intensidad de emisiones (gCO2eq/kWh)
V. Valores del GWP de cada uno de los refrigerantes utilizados en los sistemas</t>
  </si>
  <si>
    <t>1. Existe un plan de gestión de residuos que garantiza el reciclaje al final de la vida útil de los aparatos eléctricos en electrónicos.
2. Al final de su vida útil, los equipos se someten a una preparación para las operaciones de reutilización, recuperación o reciclaje, o a un tratamiento adecuado, que incluye la eliminación de todos los fluidos en un tratamiento selectivo de residuos de aparatos eléctricos en electrónicos.</t>
  </si>
  <si>
    <t>1. Solicite un plan de gestión de residuos para toda la vida útil del proyecto, con especial atención a implementar medidas que garanticen el mayor porcentaje de reciclaje de los diferentes apartados en sus componentes. 
Algunas de las medidas que se deben contemplar son:
  -Detallar los tipos exactos de aparatos (servidores, routers, switches, unidades de almacenamiento, cables, etc.) que se prevé generar, incluyendo sus componentes peligrosos (ej. berilio, sustancias químicas).
  -Calcular las cantidades estimadas de cada tipo de residuo a generar durante la vida útil del proyecto en al final de la misma. 
  -Asegurar la alineación con la normativa vigente sobre RAEE, incluyendo la responsabilidad del productor o generador de gestionar adecuadamente estos residuos.
  -Definir metas específicas en medibles de reducción en la fuente, reutilización en porcentaje de reciclaje.
  -Implementar medidas para prolongar la vida útil de los equipos (mantenimiento preventivo, actualizaciones).
  -Priorizar la reutilización de equipos o componentes funcionales dentro de la misma organización o mediante programas de donación, antes de considerar el reciclaje.
  -Establecer un sistema de separación de residuos claro en accesible en las instalaciones, con contenedores específicos para diferentes tipos de materiales (plásticos, metales, componentes electrónicos, baterías).
  -Definir un área de almacenamiento temporal segura, etiquetada en con condiciones adecuadas para prevenir la contaminación en riesgos, cumpliendo con las regulaciones nacionales para residuos peligrosos. 
  -Contratar únicamente a gestores de RAEE autorizados, que garanticen un proceso de reciclaje en disposición final ambientalmente racional, asegurando la recuperación de materiales valorizables.
  -Mantener un registro detallado del movimiento de los residuos, desde su generación hasta su disposición final (manifiestos de transporte, certificados de reciclaje/destrucción).
  -Planificar la recolección en el transporte de manera eficiente para minimizar costos en el impacto ambiental. 
  -Formar a los empleados sobre la importancia en los procedimientos correctos de separación en manejo de los RAEE.
  -Establecer un sistema de seguimiento regular del plan, con indicadores de rendimiento, para evaluar su efectividad en realizar mejoras continuas. 
2. El perfil del proyecto debe describir detalladamente las medidas que se implementarán para que los equipos se puedan someter a procesos de reutilización, recuperación o reciclaje, al final de su vida útil. Algunas medidas que deben considerarse son:
-Diseñar equipos que puedan desmontarse fácil en rápidamente al final de su vida útil; Priorizar el uso de materiales reciclados en reciclables en la fabricación.
-Eliminar el uso de sustancias peligrosas para la salud en el medio ambiente (como plomo, mercurio en cadmio).
-Etiquetar los componentes plásticos en de otros materiales para facilitar la separación en clasificación en las plantas de reciclaje.
-Diseñar equipos más robustos en duraderos; Garantizar la disponibilidad de piezas de repuesto en manuales de reparación accesibles en asequibles para los consumidores en talleres de reparación.
-Evitar la obsolescencia programada; Incluir en el diseño la facilidad de embalaje en transporte para la recolección en el envío a centros de gestión de residuos autorizados.
-Implementar programas de responsabilidad extendida del productor (REP), donde los fabricantes se encargan de la recolección en el tratamiento adecuado de sus productos al final de su vida útil.</t>
  </si>
  <si>
    <t xml:space="preserve"> 1. Los refrigerantes empleados en los sistemas de refrigeración/enfriamiento deben cumplir con las normativas vigentes para gases fluorados. 
2. Los equipos utilizados no contienen sustancias restringidas por la normatividad vigente.</t>
  </si>
  <si>
    <t>1. Verifique que no su utilizarán clorofluorocarbonos (CFC) en hidroclorofluorocarbonos (HCFC), como el R-22. Verifique que el proyecto describe las medidas que se tomarán para cumplir con el Plan de Enfriamiento para la gestión en reducción progresiva del consumo de hidrofluorocarbonos (HFC). Verifique que se adoptan tecnologías en refrigerantes alternativos con bajo PCA (como HFO, amoníaco, propano) en equipos nuevos. 
2. Solicite que el perfil del proyecto enliste las sustancias que contienen los equipos que se utilizarán. Sustancias restringidas: Incluyen plomo, mercurio, cadmio, cromo hexavalente, bifenilos polibromados (PBB), éteres difenílicos polibromados (PBDE), en más recientemente, cuatro ftalatos adicionales (DEHP, BBP, DBP, DIBP).</t>
  </si>
  <si>
    <t>TIC2. Soluciones basadas en datos para la mitigación o adaptación al cambio climático</t>
  </si>
  <si>
    <t>La actividad es elegible si cumple con uno de los siguientes criterios:  
- Las soluciones de las TIC se usan predominantemente para la provisión de datos en análisis que permiten las reducciones de emisiones de GEI. 
- Cuando una solución / tecnología alternativa ya está disponible en el mercado, la solución TIC demuestra ahorros sustanciales de emisión de GEI de ciclo de vida en comparación con la solución / tecnologías alternativas de mejor desempeño. Las emisiones de GEI en las emisiones netas del ciclo de vida se calculan utilizando metodologías como: ISO 14067: 2018 o ISO 14064-2: 2019.
- Las reducciones de emisiones de GEI en el ciclo de vida se verifican por un tercero independiente que evalúa de manera transparente los criterios estándar, incluidos los de revisión crítica. 
- Las actividades que usan datos exclusivamente para ayudar a la mitigación o adaptación al cambio climático son directamente elegibles. 
- También son elegibles otras aplicaciones, equipos en sistemas integrados que generan contribuciones sustanciales en la disminución de emisiones en  el aumento de resiliencia en adaptación.</t>
  </si>
  <si>
    <t>1. Verifique en el perfil del proyecto que la inversión se orienta a la provisión de datos en análisis que permiten las reducciones de emisiones de GEI.
2. Solicite el cálculo de las emisiones de GEI en las emisiones netas del ciclo de vida del proyecto, de manera que le permita compararlas con las emisiones de GEI en las emisiones netas del ciclo de vida de la solución/tecnología que ya está disponible en el mercado. Verifique que los cálculos se basan en estándares como ISO 14067: 2018 o ISO 14064-2: 2019.
3. Verifique que los cálculos son verificadas por un tercero independiente. Deben considerarse los factores de emisión específicos de Panamá o, en su defecto, los del IPCC (Panel Intergubernamental sobre Cambio Climático) u otras fuentes reconocidas, justificando su selección. El criterio debe establecer claramente qué etapas del ciclo de vida se incluirán en la evaluación. Independencia en Imparcialidad: El criterio debe estipular que la verificación sea realizada por un tercero independiente, competente en sin conflictos de interés, siguiendo el principio de imparcialidad.
5. En el caso de que la inversión se dirija a aplicaciones, equipos en sistemas integrados, verifique que se describan detalladamente sus usos, de manera que se compruebe que estos generan contribuciones sustanciales en la disminución de emisiones en  el aumento de resiliencia en adaptación.</t>
  </si>
  <si>
    <t>I. Disminución de emisiones de GEI proyectadas al año (gCO eq/año)
II. Intensidad de emisiones (gCO2eq/kWh)</t>
  </si>
  <si>
    <t>1. Existe un plan de gestión de residuos que garantiza el reciclaje al final de la vida útil de los aparatos eléctricos en electrónicos.
2. Al final de su vida útil, los equipos se someten a una preparación para las operaciones de reutilización, recuperación o reciclaje, o a un tratamiento adecuado, que incluye la eliminación de todos los fluidos en un tratamiento selectivo de residuos de aparatos eléctricos y electrónicos.</t>
  </si>
  <si>
    <t>1. Solicite un plan de gestión de residuos para toda la vida útil del proyecto, con especial atención a implementar medidas que garanticen el mayor porcentaje de reciclaje de los diferentes apartados en sus componentes. Algunas de las medidas que se deben contemplar son:
-Detallar los tipos exactos de aparatos (servidores, routers, switches, unidades de almacenamiento, cables, etc.) que se prevé generar, incluyendo sus componentes peligrosos (ej. berilio, sustancias químicas).
-Calcular las cantidades estimadas de cada tipo de residuo a generar durante la vida útil del proyecto en al final de la misma. 
-Asegurar la alineación con la normativa costarricense vigente sobre RAEE, incluyendo la responsabilidad del productor o generador de gestionar adecuadamente estos residuos.
-Definir metas específicas en medibles de reducción en la fuente, reutilización en porcentaje de reciclaje.
-Implementar medidas para prolongar la vida útil de los equipos (mantenimiento preventivo, actualizaciones).
-Priorizar la reutilización de equipos o componentes funcionales dentro de la misma organización o mediante programas de donación, antes de considerar el reciclaje.
-Establecer un sistema de separación de residuos claro en accesible en las instalaciones, con contenedores específicos para diferentes tipos de materiales (plásticos, metales, componentes electrónicos, baterías).
-Definir un área de almacenamiento temporal segura, etiquetada en con condiciones adecuadas para prevenir la contaminación en riesgos, cumpliendo con las regulaciones nacionales para residuos peligrosos. 
-Contratar únicamente a gestores de RAEE autorizados, que garanticen un proceso de reciclaje en disposición final ambientalmente racional, asegurando la recuperación de materiales valorizables.
-Mantener un registro detallado del movimiento de los residuos, desde su generación hasta su disposición final (manifiestos de transporte, certificados de reciclaje/destrucción).
-Planificar la recolección en el transporte de manera eficiente para minimizar costos en el impacto ambiental. 
-Formar a los empleados sobre la importancia en los procedimientos correctos de separación en manejo de los RAEE.
-Establecer un sistema de seguimiento regular del plan, con indicadores de rendimiento, para evaluar su efectividad en realizar mejoras continuas.
2. El perfil del proyecto debe describir detalladamente las medidas que se implementarán para que los equipos se puedan someter a procesos de reutilización, recuperación o reciclaje, al final de su vida útil. algunas medidas que deben considerarse son:
-Diseñar equipos que puedan desmontarse fácil en rápidamente al final de su vida útil. 
-Priorizar el uso de materiales reciclados en reciclables en la fabricación.
-Eliminar el uso de sustancias peligrosas para la salud en el medio ambiente (como plomo, mercurio en cadmio).
-Etiquetar los componentes plásticos en de otros materiales para facilitar la separación en clasificación en las plantas de reciclaje.
-Garantizar la disponibilidad de piezas de repuesto en manuales de reparación accesibles en asequibles para los consumidores en talleres de reparación.
-Evitar la obsolescencia programada.
-Incluir en el diseño la facilidad de embalaje en transporte para la recolección en el envío a centros de gestión de residuos autorizados.
-Implementar programas de responsabilidad extendida del productor (REP), donde los fabricantes se encargan de la recolección en el tratamiento adecuado de sus productos al final de su vida útil.</t>
  </si>
  <si>
    <t>A1. Captación, tratamiento y suministro de agua</t>
  </si>
  <si>
    <r>
      <rPr>
        <sz val="14"/>
        <color rgb="FF000000"/>
        <rFont val="Aptos Narrow"/>
      </rPr>
      <t xml:space="preserve">La actividad es elegible si cumple con los siguientes criterios:
1. SISTEMAS NUEVOS: Se debe cumplir con los criterios de elegibilidad expuestos a continuación:
  - Captación y Plantas de potabilización: El consumo medio neto de energía para la captación y el tratamiento es igual o inferior a 0,5 kWh por metro cúbico de agua producida y la intensidad media de carbono de la energía de estos sistemas debe ser igual o inferior a 100 gCO2 / kWh durante la vida útil de la infraestructura. El consumo neto de energía puede tener en cuenta medidas que reduzcan el consumo de energía, como el control de la fuente (entradas de carga contaminante) y según corresponda, la generación de energía (como la energía hidráulica, solar y eólica).
  - Desalinización: Si se utiliza una planta desalinizadora, la energía utilizada para los sistemas deben tener emisiones de menor o igual 100gCO2 e/KWh (umbral del sector de energía proporcionado por el IPCC) o el consumo de la energía de las plantas deben ser menor de 3,5 kWh/m3 de agua potable producida.
  - Sistemas de distribución o suministro: Las fugas estructurales tienen un umbral igual o inferior a 1.5 en la zona o la red de gestión de acuerdo con el Índice de Fugas Estructurales (IFE o ILI en inglés).       
 - Para ello cumplir con las Normas Técnicas para Aprobación de Planos de los Sistemas de Acueductos y Alcantarillados Sanitarios del IDAAN, como medida preventiva.
</t>
    </r>
    <r>
      <rPr>
        <i/>
        <sz val="14"/>
        <color rgb="FF000000"/>
        <rFont val="Aptos Narrow"/>
      </rPr>
      <t>Nota</t>
    </r>
    <r>
      <rPr>
        <sz val="14"/>
        <color rgb="FF000000"/>
        <rFont val="Aptos Narrow"/>
      </rPr>
      <t>: Para la confección de los nuevos sistemas se debe cumplir con las medidas de mitigación estipuladas en el Manual de Buenas Prácticas Ambientales para Acueductos y Sistemas de Saneamiento Rurales elaborado por la Dirección del Subsector de Agua Potable y Alcantarillado Sanitario (DISAPAS) y el Ministerio de Salud.
2. SISTEMAS EXISTENTES: Se debe cumplir con los criterios de elegibilidad correspondientes expuestos a continuación:
- Captación y Plantas de potabilización: Disminuir el consumo de energía promedio del sistema, en al menos un 20% en comparación con los resultados de referencia propios promediados durante tres años en kWh por metro cúbico de suministro de agua captada y tratada.
- Sistemas de distribución o suministro: Disminuir las pérdidas (Índice de IFE) en al menos en un 20% en el segmento de la red (zona de gestión) en comparación con los resultados de referencia propios promediados para los tres años anteriores.</t>
    </r>
  </si>
  <si>
    <t xml:space="preserve">1. Para sistemas nuevos de captación y plantas de potabilización:
- Solicitar el diseño técnico y verificar el consumo de energía para cumplir con el umbral establecido por la Taxonomía.
- Solicitar documentación que contenga el cálculo de emisiones de CO2 por kWh durante la vida útil de la infraestructura. Validar que cumpla con el umbral establecido por la Taxonomía.
2. Para sistemas nuevos de desalinización:
- Solicitar el diseño técnico y verificar el consumo de energía de agua potable producida frente al umbral establecido por la Taxonomía.
- Solicitar documentación que contenga el cálculo de emisiones de CO2 para la energía utilizada en los sistemas.
3. Para sistemas nuevos de distribución o suministro:
- Solicitar el diseño técnico donde se evidencie el índice de fugas estructurales. Validar adicionalmente el cumplimiento de las secciones correspondientes a las  Normas Técnicas para Aprobación de Planos de los Sistemas de Acueductos y Alcantarillados Sanitarios del IDAAN
4. Para los sistemas existentes de captación y potabilización:
- Solicitar el diseño técnico donde se demuestre el porcentaje de reducción de consumo de energía promedio del sistema.
5. Para los sistemas existentes de distribución o suministro:
- Solicitar el diseño técnico donde se evidencie el índice de fugas estructurales. </t>
  </si>
  <si>
    <t xml:space="preserve">I. IPUF (índice de Pérdidas por Suscriptor Facturado m3 /suscriptor/mes)
II. Porcentaje de disminución de fugas de agua
III. L o m3 de agua evitado en fugas
IV. Ahorro de consumo de energía anual proyecto (kWh/año)
V. Emisiones de CO2eq por kWh generado del sistema total (captación, tratamiento y distribución) </t>
  </si>
  <si>
    <t>1. Integrar un manejo eficiente de los residuos (desde toda la vida útil del sistema) generados de tal manera que los mismos puedan ser transportados a zonas de reciclaje, tratamiento o disposición adecuada.</t>
  </si>
  <si>
    <t>1. El proyecto debe venir acompañado de un plan de gestión de residuos, alienado con las disposiciones normativas, aplicable a toda la vida útil del proyecto. 
El plan debe incorporar medidas clave como: 
- identificación y caracterización de los residuos
- la implementación de medidas para prevenir y reducir su generación
- la segregación y el manejo adecuado de los mismos
-  y el establecimiento de procedimientos para el almacenamiento
-  transporte y disposición final (con énfasis en reutilización y reciclaje). 
También debe definir responsabilidades, objetivos medibles, un programa de monitoreo y capacitación para el personal involucrado.</t>
  </si>
  <si>
    <t xml:space="preserve"> 1 Las actividades de captación deben estar registradas y estudiadas, cumpliendo con los estándares nacionales de uso del agua y con los instrumentos de evaluación de impacto ambiental, incluido el caudal ecológico.
2 La actividad de captación de agua debe mantener el caudal natural de la fuente de abastecimiento a un nivel adecuado para soportar todas las actividades y necesidades del ecosistema o tomar medidas de mitigar las afectaciones.
3 Todos los proyectos deben cumplir con las siguientes reglamentaciones:
 - Decreto Ley 35 del 22 de septiembre de 1966: Uso de las Aguas.
 - Decreto Ley 2 de 7 de enero de 1997: Marco Regulatorio e Institucional para la prestación de los servicios de Agua Potable y Alcantarillado Sanitario.
 - Ley 44 de 5 de agosto de 2002: Régimen Administrativo especial para el manejo, protección y conservación de las Cuencas Hidrográficas de la República de Panamá.</t>
  </si>
  <si>
    <t>1. Solicitar la resolución de concesión de uso de agua emitida por MiAmbiente
2. Solicitar y verificar el estudio de impacto ambiental del sistema o documentos técnicos del proyecto, donde se presente el estudio hidrológico y los términos del contrato de concesión.
3. Solicitar y verificar el plan de manejo ambiental o documento técnico del proyecto, donde se establezca el plan de monitoreo de caudales.
4 Solicitar la documentación que permita demostrar la validación de la normativa establecida en el requisito (o las normativas que las reemplacen) por parte de las entidades competentes del cumplimiento sobre las normativas establecidas por la Taxonomía. En su defecto, solicitar una declaración de cumplimiento relacionando las normativas aplicables.</t>
  </si>
  <si>
    <t xml:space="preserve"> 1 .Los aceites y lubricantes utilizados deben contar con un plan de manejo adecuado para su disposición y tratamiento, adicional al cumplimiento de las disposiciones establecidas por la Ley 6 del 11 de enero de 2007 que apliquen. 
2. Ejecutar un plan de manejo de residuos especiales no peligrosos.</t>
  </si>
  <si>
    <t>1. Solicitar un plan de gestión de residuos y verificar la inclusión de la metodología de adecuado tratamiento o disposición para los tipos de residuos establecidos en el requisito. Validar el cumplimiento de la regulación aplicable sobre el manejo adecuado de residuos para disposición y tratamiento de residuos peligrosos.</t>
  </si>
  <si>
    <t>A2. Sistemas de alcantarillado sanitario</t>
  </si>
  <si>
    <t xml:space="preserve">Los siguientes sistemas y tecnologías son elegibles:
1. Aquellos que previenen fugas o desbordes de aguas residuales no tratadas. 
2 .Los de recolección y transporte o conducción que permitan incrementar el volumen de aguas residuales tratadas de acuerdo con los requisitos establecidos en la actividad A3 y según el marco  normativo vigente, y/o disminuir el vertido de aguas residuales crudas sin tratar. 
3. Los que permitan reducir el consumo de agua a través del reúso, incluyendo los proyectos para segregar el drenaje municipal, pluvial e industrial, para su tratamiento especializado. 
4. Sistemas de recolección de aguas residuales para la adecuada separación entre aguas pluviales y sanitaria, que optimicen los sistemas de tratamiento de estas. </t>
  </si>
  <si>
    <t>1.  Solicitar el diseño técnico del proyecto y verificar el tipo de sistema o tecnología a emplear.
2.  Solicitar el diseño técnico que permita evidenciar la prevención de fugas o desbordes de aguas no tratadas, puede ser mediante el índice de fugas estructurales con su metodología de cálculo.
3.  Solicitar el diseño técnico y las memorias de cálculo que incluyan la capacidad de diseño para evaluar el volumen de aguas tratadas, consumidas para el tratamiento y las aguas de reúso. Verificar la comparación del diseño frente a un diseño tradicional. Verificar el cumplimiento de la normativa correspondiente.
4.  Solicitar el diseño técnico que permita evidenciar la optimización del sistema a través de la metodología de separación de aguas</t>
  </si>
  <si>
    <t>I. Porcentaje de disminución de fugas de agua o desbordes de aguas no tratadas 
II. m3 de disminución de huella de agua o desbordes de aguas no tratadas 
III. Porcentaje de disminución de aguas vertidas residuales sin tratar evitados 
IV. m3 de aguas vertidas residuales sin tratar evitados</t>
  </si>
  <si>
    <t>1.Los lodos y los residuos deben contar con un plan de manejo adecuado para su disposición y tratamiento</t>
  </si>
  <si>
    <t>1.Solicitar un plan de gestión de residuos y verificar que incluya la metodología de adecuado tratamiento y disposición de lodos y residuos de proceso</t>
  </si>
  <si>
    <t>1.Los niveles apropiados para la calidad de los servicios definidos para tratamiento de aguas residuales, calidad de aguas residuales y desbordes de alcantarillado sanitario deben estar en  cumplimiento con el Decreto Ley 2 de 7 de enero de 1997: Marco Regulatorio e Institucional para la prestación de los servicios de Agua Potable y Alcantarillado Sanitario.</t>
  </si>
  <si>
    <t>1.Solicitar y verificar el plan de manejo y tratamiento de aguas residuales en función de los niveles de calidad para el servicio correspondiente a la actividad a desarrollar de acuerdo con la normativa nacional vigente. En su defecto, solicitar una declaración de cumplimiento relacionando las normativas aplicables.</t>
  </si>
  <si>
    <t>1. Los aceites y lubricantes utilizados deben contar con un plan de  manejo adecuado para su disposición y tratamiento.</t>
  </si>
  <si>
    <t>1. Solicitar y verificar el plan de gestión de residuos y verificar la inclusión de la metodología de adecuada disposición y tratamiento de aceites y lubricantes. Validar el cumplimiento de la regulación aplicable sobre el manejo adecuado de residuos para disposición y tratamiento de residuos peligrosos.</t>
  </si>
  <si>
    <t>A3. Sistemas de tratamiento de aguas residuales</t>
  </si>
  <si>
    <r>
      <rPr>
        <sz val="14"/>
        <color rgb="FF000000"/>
        <rFont val="Aptos Narrow"/>
      </rPr>
      <t xml:space="preserve">Los siguientes criterios de elegibilidad se aplican a dos tipos de sistemas:
- Sistemas de tratamiento de aguas residuales centralizados (p. ej..:  municipales y centros poblados nucleados).
- Sistemas de tratamiento de aguas residuales alternativos o individuales, descentralizados con vertimientos particulares (p. ej..: fuentes agrícolas e industriales)
SISTEMAS NUEVOS: Los sistemas nuevos deben cumplir con uno de los criterios:
1. El nuevo sistema de tratamiento de aguas residuales sustituye a sistemas de tratamiento con intensas emisiones de GEI (como letrinas de pozo, fosas sépticas, lagunas anaerobias, etc..). Para este criterio, se debe demostrar que el nuevo sistema logra ahorros de al menos 20% de GEI comparado con el sistema actual, o
2. El consumo neto de energía de la planta de tratamiento de aguas residuales es igual o inferior a:
 - 35 kWh por población-equivalente al año (PE-año) para una capacidad de la depuradora inferior a 10 000 PE18;
 - 25 kWh por población-equivalente al año (PE-año) para una capacidad de la depuradora comprendida entre 10 000 y 100 000 PE;
 - 20 kWh por población-equivalente al año (PE-año) para una capacidad de depuración superior a 100 000 PE.
SISTEMAS EXISTENTES: Las actividades deben cumplir con algunos de los criterios:
1. Las inversiones que aumentan la capacidad del caudal tratado (cuando el sistema cumple con los criterios establecidos para sistemas nuevas) o la eficacia en el proceso de remoción de carga contaminante. 
2. Las inversiones que reduzcan el consumo de energía (kWh/m3) en al menos un 20% en comparación con el rendimiento de referencia propio promediado a lo largo de tres años o implementan energía renovable que cumple con los criterios establecidos en el sector de energía en la taxonomía.
</t>
    </r>
    <r>
      <rPr>
        <i/>
        <sz val="14"/>
        <color rgb="FF000000"/>
        <rFont val="Aptos Narrow"/>
      </rPr>
      <t>Nota</t>
    </r>
    <r>
      <rPr>
        <sz val="14"/>
        <color rgb="FF000000"/>
        <rFont val="Aptos Narrow"/>
      </rPr>
      <t xml:space="preserve">: Para los sistemas anaerobios, por ejemplo, UASB (tanto nuevos y existentes) se aplican también los siguientes criterios de elegibilidad adicionales:
- La fuga de metano de las instalaciones relevantes (p. ej..: en la producción y el almacenamiento de biogás, en la generación de energía y el almacenamiento de digestato) se controla mediante un plan de monitoreo.
- El biogás producido se utiliza directamente para la generación de electricidad y/o calor, o se usa el biometano para inyección en la red de gas natural, o como combustible para vehículos (como bioGNC) o como materia prima en la industria química (p. ej.: para la producción de H2 y NH3). 
- Los sistemas que incluyen la quema de biogás son elegibles sólo si hacen parte de un programa de transición a otros tipos de aprovechamientos en el mediano plazo (menor a 3 años).
</t>
    </r>
    <r>
      <rPr>
        <i/>
        <sz val="14"/>
        <color rgb="FF000000"/>
        <rFont val="Aptos Narrow"/>
      </rPr>
      <t>Nota</t>
    </r>
    <r>
      <rPr>
        <sz val="14"/>
        <color rgb="FF000000"/>
        <rFont val="Aptos Narrow"/>
      </rPr>
      <t>: También son elegibles las actividades que facilitan el uso y aprovechamiento de biogás, como desecación, compresión o similares.</t>
    </r>
  </si>
  <si>
    <t>Solicitar el diseño técnico o licencia de construcción y verificar el tipo de sistema y la capacidad de tratamiento del sistema (población objetivo).
1. Para sistemas nuevos: 
- Solicitar el cálculo de emisiones del sistema de tratamiento de aguas residuales. El cálculo debe evidenciar la reducción de emisiones en comparación con el sistema actual que pretende sustituir.
- Solicitar el cálculo de consumo de energía de la planta de tratamiento. Verificar el consumo neto en función de la población equivalente al año.
2. Para sistemas existentes:
- Solicitar la memoria de cálculo del caudal tratado, evidenciando el aumento del mismo o la eficacia del proceso de remoción de carga contaminante.
- Solicitar el cálculo de consumo de energía de la planta de tratamiento. Debe evidenciar la reducción frente al rendimiento promedio de plantas similares que sirvan de referencia.
3. Para sistemas anaerobios (nuevos y existentes):
- Solicitar el plan de monitoreo de fuga de metano, donde se evidencie la metodología de control. Solicitar un documento técnico del proyecto donde se evidencie el uso definido para el biogás producido y validar que este aplica únicamente para actividades definidas en la taxonomía: generación de electricidad, reinyección en la red de gas natural, vehículos o materia prima)
4. En proyectos que presenten la quema de biogás se debe validar que cuentan con un plan para la transición a otro tipo de aprovechamiento, respaldado por evidencias y planes de acción (ej.. evaluación de maquinaria, planos, equipos, etc.)</t>
  </si>
  <si>
    <r>
      <rPr>
        <sz val="14"/>
        <color rgb="FF000000"/>
        <rFont val="Aptos Narrow"/>
      </rPr>
      <t xml:space="preserve">
Algunas metodologías para el cálculo de la eficacia de las platas de tratamiento de aguas residuales son:
I. Water/Wastewater Math Calculator Treatment Unit Efficiency Calculator.Esta calculadora puede calcular la eficacia de una unidad de tratamiento o de todo el proceso de tratamiento.
II. Fluence Energy Consumption Calculator for Wastewater Treatment Based on International Standard: Herramienta en gratuita utiliza la norma ISO 21939 para calcular la energía utilizada en un proceso de tratamiento de aguas residuales.
</t>
    </r>
    <r>
      <rPr>
        <i/>
        <sz val="14"/>
        <color rgb="FF000000"/>
        <rFont val="Aptos Narrow"/>
      </rPr>
      <t xml:space="preserve">
</t>
    </r>
    <r>
      <rPr>
        <sz val="14"/>
        <color rgb="FF000000"/>
        <rFont val="Aptos Narrow"/>
      </rPr>
      <t xml:space="preserve"> Nuevos: 
  III. tCO2eq reducidas con el nuevo sistema
Existentes:
    IV. m3 tratados
    V. energía usada o ahorrada en el proceso (kWh/m3)
Otros indicadores:
 VI. Volumen tratado antes/después de la ejecución del proyecto (m³)
 VII. Porcentaje de pérdidas antes/después de implementar el proyecto
 VIII. Porcentaje de cumplimiento de valores límites permisibles en vertimientos
 IX. Disminución huella de agua por tratamiento de nuevos caudales </t>
    </r>
  </si>
  <si>
    <t>1.Los lodos y los residuos deben contar con un plan de manejo adecuado para su disposición y tratamiento.</t>
  </si>
  <si>
    <t>1. Dar cumplimiento a las especificaciones de los Reglamentos Técnicos DGNTICOPANIT 39-2000 que aborda la descarga de efluentes líquidos, 47-2000 el cual aborda el uso y disposición final de lodos, DGNTI-COPANIT 24-99 el cual aborda la reutilización de las aguas residuales tratadas.</t>
  </si>
  <si>
    <t xml:space="preserve">1. Verificar el cumplimiento de los reglamentos técnicos relacionados a los efluentes líquidos, el uso y disposición final de lodos y la reutilización de aguas residuales tratadas. </t>
  </si>
  <si>
    <t>1. Reducción de contaminantes y agentes patógenos a niveles aceptables de acuerdo con normativas nacionales.</t>
  </si>
  <si>
    <t>1. Solicitar un plan de manejo ambiental para contaminantes, verificar el cumplimiento de los niveles indicados por la normativa nacional</t>
  </si>
  <si>
    <t>A4. Inversiones para el uso eficiente del agua</t>
  </si>
  <si>
    <t>Los siguientes sistemas y tecnologías son elegibles:
1. Aquellas actividades, sistemas y/o tecnologías que generan una reducción de al menos un 25% en el consumo de agua anual de las actividades económicas, como, por ejemplo, en el sector de construcción, procesos industriales, edificios con sistemas eficientes, la creación de diferentes productos o servicios. 
2. Reutilización del agua, en sistemas cerrados con el objetivo de minimizar en un 25% el consumo anual del agua dentro de las instalaciones, la recuperación y reutilización de aguas en procesos.
3. Los que producen una reducción mínima de un 20% en el consumo de agua anual, por unidad de producto (p. ej..: accesorios de bajo flujo, cosecha de aguas lluvia, etc..).</t>
  </si>
  <si>
    <t xml:space="preserve"> 1. Verificar el tipo de actividad/inversión que se financiará 
 2. Solicitar el cálculo del consumo de agua anual, en el que se compare el consumo total anual antes y después de la inversión. Metodologías internacionalmente aceptadas que pueden utilizarse para este fin son la ISO 14046: Huella de agua y la ISO 46001: Sistemas de gestión de la eficiencia hídrica</t>
  </si>
  <si>
    <t xml:space="preserve">I. Porcentaje de disminución de consumo de agua
II. m3 de agua reducidos en el consumo </t>
  </si>
  <si>
    <t xml:space="preserve"> 1. Los sistemas cerrados de agua deben cumplir con los parámetros estipulados en el reglamento técnico DGNTI-COPANIT 24-99.</t>
  </si>
  <si>
    <t xml:space="preserve">1. El perfil del proyecto debe describir detalladamente las medidas que se tomarán para cumplir con el reglamento. La norma clasifica la calidad del agua requerida en función del uso final previsto dentro del sistema cerrado. 
Las inversiones deben cumplir con los límites máximos y requisitos específicos (microbiológicos, físicos y químicos) para cada aplicación. Además, la norma exige que el agua dentro de los sistemas cerrados, si es reutilizada, debe someterse a procesos de tratamiento adecuados para garantizar que cumpla con los estándares de calidad para su uso específico. 
Asimismo, se establecen parámetros y valores máximos permitidos para materias que sedimenten, desechos flotantes, aceites, espumas y sólidos; olor, color y turbiedad; sustancias tóxicas; parámetros microbiológicos; DBO (Demanda Bioquímica de Oxígeno) y DQO (Demanda Química de Oxígeno). 
Finalmente, las inversiones deben garantizar un manejo adecuado del agua tratada, lo que implica garantizar la ausencia de fugas del sistema para evitar la contaminación del entorno y monitoreo constante de los parámetros de calidad del agua para asegurar el cumplimiento de la norma, especialmente si el agua entra en contacto con personas, animales o cultivos comestibles. </t>
  </si>
  <si>
    <t xml:space="preserve"> 1. Los sistemas cerrados de agua deben cumplir con los parámetros estipulados en el reglamento técnico DGNTI-COPANIT 35 y 39-2000</t>
  </si>
  <si>
    <t xml:space="preserve">Verifique que el proyecto describe detalladamente las medidas que se implementarán para garantizar el cumplimiento de los parámetros:
1. Caudal de efluentes, Parámetros de calidad del agua: Demanda Bioquímica de Oxígeno (DBO), Demanda Química de Oxígeno (DQO), Sólidos Suspendidos Totales (SST) Coliformes fecales y otros microorganismos patógenos, pH, Temperatura, Color, así como prohibiciones específicas: Prohíbe la descarga de líquidos explosivos e inflamables, sustancias químicas como plaguicidas, y elementos radioactivos en concentraciones que infrinjan las reglamentaciones. 
2. Límites máximos permisibles para las descargas a sistemas de recolección, Parámetros físicos y químicos: sustancias que podrían dañar las tuberías o interferir con el proceso de tratamiento, como Grasas y aceites, metales pesados y Sustancias que generen espuma o toxicidad. 
 3. Control de muestreo: Especificaciones para la toma de muestras por personal especializado y la frecuencia del control, que depende de la naturaleza y el volumen del residuo. </t>
  </si>
  <si>
    <t>Adaptación (caso 1)</t>
  </si>
  <si>
    <t>TIC3. Sistemas de Telecomunicación</t>
  </si>
  <si>
    <t>La actividad es elegible si cumple con: 
 1. Todos los sistemas de telecomunicaciones que mejoren la conectividad o los utilizados para la implementación de soluciones relacionadas con la mitigación del cambio climático (por ejemplo, soluciones digitales para mejorar la eficiencia de las redes de energía) o la adaptación al cambio climático (por ejemplo, antenas y redes para establecer sistemas de alerta temprana relacionados con desastres climáticos) son elegibles. 
 2. Radio bases celulares con tecnologías más eficientes que el sistema existente y modernización de redes que conlleve la modernización de equipos existentes y por ende la disminución en el consumo eléctrico en base a la demanda. 
 3.  La energía utilizada para los sistemas de telecomunicaciones debe venir de fuentes que cumplan con los requisitos establecidos en el sector de energía en la taxonomía.</t>
  </si>
  <si>
    <t>1. Verifique en el perfil del proyecto que se describe detalladamente cómo la inversión mejorará  la conectividad de los sistemas de telecomunicaciones o se utilizará para la implementación de soluciones relacionadas con la mitigación del cambio climático o la adaptación al cambio climático. 
2. En el caso de Radio bases celulares y modernización de redes, verifique que la inversión conllevará una disminución en el consumo eléctrico en base a la demanda, solicitando el cáclculo del consumo energético. 
3. Verifique que la fuente de energía que alimentará a los sistemas sea una que cumpla con los requerimientos de la Taxonomía que se establecen en el sector de Suministro de electricidad, gas, vapor y aire acondicionado.</t>
  </si>
  <si>
    <t>I. Intensidad de emisiones (gCO2eq/kWh)
II. % de aumento de cobertura</t>
  </si>
  <si>
    <t xml:space="preserve"> 1. Existe un plan de gestión de residuos que garantiza un alto nivel de reciclaje al final de la vida útil de los aparatos eléctricos y electrónicos. 
 2. Al final de su vida útil, los equipos se someten a una preparación para las operaciones de reutilización, recuperación o reciclaje, o a un tratamiento adecuado, que incluye la eliminación de todos los fluidos y un tratamiento selectivo de residuos de aparatos eléctricos y electrónicos.</t>
  </si>
  <si>
    <t>1. Solicite un plan de gestión de residuos para toda la vida útil del proyecto, con especial atención a implementar medidas que garanticen el mayor porcentaje de reciclaje de los diferentes apartados y sus componentes. Algunas de las medidas que se debn contemplar son:
-Detallar los tipos exactos de aparatos que se prevé generar, incluyendo sus componentes peligrosos.
- Calcular las cantidades estimadas de cada tipo de residuo a generar durante la vida útil del proyecto y al final de la misma. 
-Asegurar la alineación con la normativa costarricense vigente sobre RAEE, incluyendo la responsabilidad del productor o generador de gestionar adecuadamente estos residuos.
-Definir metas específicas y medibles de reducción en la fuente, reutilización y porcentaje de reciclaje; Implementar medidas para prolongar la vida útil de los equipos (mantenimiento preventivo, actualizaciones).
-Priorizar la reutilización de equipos o componentes funcionales dentro de la misma organización o mediante programas de donación, antes de considerar el reciclaje.
-Establecer un sistema de separación de residuos claro y accesible en las instalaciones, con contenedores específicos para diferentes tipos de materiales (plásticos, metales, componentes electrónicos, baterías).
-Definir un área de almacenamiento temporal segura, etiquetada y con condiciones adecuadas para prevenir la contaminación y riesgos, cumpliendo con las regulaciones nacionales para residuos peligrosos. 
-Contratar únicamente a gestores de RAEE autorizados, que garanticen un proceso de reciclaje y disposición final ambientalmente racional, asegurando la recuperación de materiales valorizables.
-Mantener un registro detallado del movimiento de los residuos, desde su generación hasta su disposición final (manifiestos de transporte, certificados de reciclaje/destrucción).
-Planificar la recolección y el transporte de manera eficiente para minimizar costos y el impacto ambiental. 
-Formar a los empleados sobre la importancia y los procedimientos correctos de separación y manejo de los RAEE; Establecer un sistema de seguimiento regular del plan, con indicadores de rendimiento, para evaluar su efectividad y realizar mejoras continuas.
2. El perfil del proyecto debe describir detalladamente las medidas que se implementarán para que los equipos se puedan someter a procesos de reutilización, recuperación o reciclaje, al final de su vida útil. Algunas medidas que deben considerarse son: - Diseñar equipos que puedan desmontarse fácil y rápidamente al final de su vida útil; Priorizar el uso de materiales reciclados y reciclables en la fabricación.
-Eliminar el uso de sustancias peligrosas para la salud y el medio ambiente (como plomo, mercurio y cadmio); Etiquetar los componentes plásticos y de otros materiales para facilitar la separación y clasificación en las plantas de reciclaje; Diseñar equipos más robustos y duraderos; Garantizar la disponibilidad de piezas de repuesto y manuales de reparación accesibles y asequibles para los consumidores y talleres de reparación.
-Evitar la obsolescencia programada; Incluir en el diseño la facilidad de embalaje y transporte para la recolección y el envío a centros de gestión de residuos autorizados.
-Implementar programas de responsabilidad extendida del productor (REP), donde los fabricantes se encargan de la recolección y el tratamiento adecuado de sus productos al final de su vida útil.</t>
  </si>
  <si>
    <t xml:space="preserve"> 1. Los refrigerantes empleados en los sistemas de refrigeración/enfriamiento deben cumplir con las normativas vigentes para gases fluorados. 
2.  Los equipos utilizados no contienen sustancias restringidas por la normatividad vigente.
3. Las emisiones de radiaciones electromagnéticas generadas por los equipos deben estar dentro de los límites máximos permisibles por la Organización Mundial de la Salud (OMS), la Comisión Internacional de Protección contra las Radiaciones No Ionizantes (ICNIRP) y la normativa nacional, acorde a los lineamientos de la Resolución 1056 del 29 de noviembre de 2007.</t>
  </si>
  <si>
    <t>1. Verifique que no su utilizarán clorofluorocarbonos (CFC) y hidroclorofluorocarbonos (HCFC), como el R-22. Verifique que el proyecto describe las medidas que se tomarán para cumplir con el Plan de Enfriamiento para la gestión y reducción progresiva del consumo de hidrofluorocarbonos (HFC). Verifique que se adoptan tecnologías y refrigerantes alternativos con bajo PCA (como HFO, amoníaco, propano) en equipos nuevos. 
2. Solicite que el perfil del proyecto enliste las sustancias que continen los equipos que se utilizarán. Sustancias restringidas: Incluyen plomo, mercurio, cadmio, cromo hexavalente, bifenilos polibromados (PBB), éteres difenílicos polibromados (PBDE), y más recientemente, cuatro ftalatos adicionales (DEHP, BBP, DBP, DIBP).
3. Verifique que el proyecto describe las medidas que se implementarán para garantizar el cumplimiento de las especificaciones sobre emisiones de radiaciones electromagnéticas, en especial la resolución 1056:
-Ubicación e instalación: Establece criterios sobre dónde pueden colocarse las torres y antenas para minimizar riesgos para la salud pública y el medio ambiente.
-Operación: Define las condiciones bajo las cuales deben operar estas instalaciones.
-Requisitos y trámites: La resolución establece los procedimientos y requisitos que los operadores de sistemas de telecomunicaciones deben cumplir ante el -Ministerio de Salud para obtener los permisos necesarios.
- Salud pública y seguridad: El objetivo principal de la resolución es proteger la salud de los residentes y transeúntes cercanos a estas instalaciones.</t>
  </si>
  <si>
    <t>Los siguientes sistemas y tecnologías son elegibles:
1. Aquellas actividades, sistemas y/o tecnologías que generan una reducción de al menos un 25% en el consumo de agua anual de las actividades económicas, como, por ejemplo, en el sector de construcción, procesos industriales, edificios con sistemas eficientes, la creación de diferentes productos o servicios. 
2. Reutilización del agua, en sistemas cerrados con el objetivo de minimizar en un 25% el consumo anual del agua dentro de las instalaciones, la recuperación y reutilización de aguas en procesos.
3. Los que producen una reducción mínima de un 20% en el consumo de agua anual, por unidad de producto (p. ej.: accesorios de bajo flujo, cosecha de aguas lluvia, etc.).</t>
  </si>
  <si>
    <t xml:space="preserve"> 1. Verificar el tipo de actividas/inversión que se financiará 
 2. Solicitar el cálculo del consumo de agua anual, en el que se compare el consumo total anual antes y después de la inversión. Metodologías internacionalmente aceptadas que pueden utilizarse para este fin son la ISO 14046: Huella de agua y la ISO 46001: Sistemas de gestión de la eficiencia hídrica</t>
  </si>
  <si>
    <t xml:space="preserve"> I. Porcentaje de disminución de consumo de agua  frente a una línea base
 II. m3 de agua reducidos en el consumo frente a una línea base</t>
  </si>
  <si>
    <t xml:space="preserve"> Los sistemas cerrados de agua deben cumplir con los parámetros estipulados en el reglamento técnico DGNTI-COPANIT 24-99.</t>
  </si>
  <si>
    <t xml:space="preserve">1. El perfil del proyecto debe describir detalladamente las medidas que se tomarán para cumplir con el reglamento técnico DGNTI-COPANIT 24-99. La norma clasifica la calidad del agua requerida en función del uso final previsto dentro del sistema cerrado. Las inversiones deben cumplir con los límites máximos y requisitos específicos (microbiológicos, físicos y químicos) para cada aplicación. Además, la norma exige que el agua dentro de los sistemas cerrados, si es reutilizada, debe someterse a procesos de tratamiento adecuados para garantizar que cumpla con los estándares de calidad para su uso específico. Asimismo, se establecen parámetros y valores máximos permitidos para materias que sedimenten, desechos flotantes, aceites, espumas y sólidos; olor, color y turbiedad; sustancias tóxicas; parámetros microbiológicos; DBO (Demanda Bioquímica de Oxígeno) y DQO (Demanda Química de Oxígeno). Finalmente, las inversiones deben garantizar un manejo adecuado del agua tratada, lo que implica garantizar la ausencia de fugas del sistema para evitar la contaminación del entorno y monitoreo constante de los parámetros de calidad del agua para asegurar el cumplimiento de la norma, especialmente si el agua entra en contacto con personas, animales o cultivos comestibles. </t>
  </si>
  <si>
    <t xml:space="preserve"> Los sistemas cerrados de agua deben cumplir con los parámetros estipulados en el reglamento técnico DGNTI-COPANIT 35 y 39-2000</t>
  </si>
  <si>
    <t xml:space="preserve">Los sistemas cerrados de agua deben cumplir con los parámetros estipulados en el reglamento técnico DGNTI-COPANIT 35 y 39-2000
1. Verifique que el proyecto describe detalladamente las medidas que se implementarán para garantizar el cumplimiento de los parámetros:
-Caudal de efluentes, Parámetros de calidad del agua: Demanda Bioquímica de Oxígeno (DBO), Demanda Química de Oxígeno (DQO), Sólidos Suspendidos Totales (SST) Coliformes fecales y otros microorganismos patógenos, pH, Temperatura, Color, así como prohibiciones específicas: Prohíbe la descarga de líquidos explosivos e inflamables, sustancias químicas como plaguicidas, y elementos radioactivos en concentraciones que infrinjan las reglamentaciones. 
-Límites máximos permisibles para las descargas a sistemas de recolección, Parámetros físicos y químicos: sustancias que podrían dañar las tuberías o interferir con el proceso de tratamiento, como Grasas y aceites, metales pesados y Sustancias que generen espuma o toxicidad. 
-Control de muestreo: Especificaciones para la toma de muestras por personal especializado y la frecuencia del control, que depende de la naturaleza y el volumen del residuo. </t>
  </si>
  <si>
    <t>A5. Inversiones en proyectos de mejoramiento de ecosistemas en zonas captación de agua</t>
  </si>
  <si>
    <t>La actividad es elegible si cumple con los siguientes criterios: 
 1. Plan de gestión forestal o instrumento equivalente: 
  1.1 La actividad se desarrolla en una zona que está sujeta a un plan de gestión forestal o a un instrumento equivalente, según las definiciones del Programa Nacional de Restauración Forestal 2021-2025 y la Ley 69 del 30 de octubre de 2017. El plan de gestión forestal o el instrumento equivalente abarca un período de 10 años o más y se actualiza continuamente. 
  1.2 Se facilita información sobre los siguientes puntos que no estén ya documentados en el plan de gestión forestal o sistema equivalente:  
   - Objetivos de gestión, incluidas las principales limitaciones 
   - Estrategias generales y actividades previstas para alcanzar los objetivos de gestión, incluidas las operaciones previstas a lo largo de todo el ciclo forestal 
   - Definición del contexto del hábitat forestal, principales especies arbóreas forestales y las previstas, así como su extensión y distribución, de acuerdo con el contexto del ecosistema forestal local 
   - Definición de la zona según su inscripción en el registro de la propiedad; 
   - Compartimentos, carreteras, derechos de paso y otros accesos públicos, características físicas, incluidos los cursos de agua, zonas sometidas a restricciones legales y de otro tipo; 
   - Medidas aplicadas para mantener el buen estado de los ecosistemas forestales; 
   - Consideración de las cuestiones sociales (incluida la preservación del paisaje, la consulta de las partes interesadas de conformidad con los términos y condiciones establecidos en la legislación nacional) 
   - Evaluación de los riesgos relacionados con los bosques, incluidos los incendios forestales y los brotes de plagas y enfermedades, con el objetivo de prevenir, reducir y controlar los riesgos y las medidas desplegadas para garantizar la protección y la adaptación frente a los riesgos residuales; 
   - Todos los requisitos de cumplimiento establecidos en el sector forestal.
  1.3 El plan de gestión forestal o el instrumento equivalente: 
   - muestra un objetivo primario de gestión designado que consiste en la protección del suelo y el agua, la conservación de la biodiversidad o los servicios sociales en base a las definiciones de la FAO; 
   - promueve prácticas respetuosas con la biodiversidad que mejoran los procesos naturales de los bosques; 
   - incluye un análisis de:   Impactos y presiones sobre la conservación del hábitat y la diversidad de los hábitats asociados ;Condiciones de tala que minimicen el impacto en el suelo ; Otras actividades que repercuten en los objetivos de conservación, como la caza y la pesca, las actividades agrícolas, pastorales y forestales, y las actividades industriales, mineras y comerciales 
  1.4. La actividad no implica la degradación de tierras con elevadas reservas de carbono. 
  1.5. El plan de gestión forestal o instrumento equivalente prevé un seguimiento que garantice la exactitud de la información contenida en el plan, en particular por lo que se refiere a los datos relativos a la zona afectada. 
 2. Auditoría: En un plazo de 2 años tras el inicio de la actividad y, a partir de entonces, cada 10 años, el cumplimiento de la actividad con los criterios de contribución sustancial a los objetivos ambientales son verificados por cualquiera de los siguientes: 
  - Las autoridades nacionales competentes 
  -  Un tercero certificador independiente, a petición de las autoridades nacionales o del operador de la actividad. 
Con el fin de reducir costes, las auditorías pueden realizarse junto con cualquier certificación forestal, certificación climática u otra auditoría. El tercero certificador independiente no podrá tener ningún conflicto de intereses con el propietario o el financiador, y no podrá estar implicado en el desarrollo o funcionamiento de la actividad. 
 3. Evaluación del grupo: 
El cumplimiento de los impactos positivos podrá comprobarse a nivel de un grupo de participantes suficientemente homogéneo para evaluar el riesgo de sostenibilidad de la actividad forestal, siempre que todos los participantes tengan una relación duradera entre sí y participen en la actividad y que el grupo de esas explotaciones siga siendo el mismo para todas las auditorías posteriores.</t>
  </si>
  <si>
    <t xml:space="preserve">1. Solicite un plan de gestión forestal de un periodo de 10 años o más, que esté aprobado por el Ministerio de Ambiente, el cual incluya (además de lo indicado en el criterio de contribución sustancial): Información General del Proyecto, Localización y Cartografía, Caracterización Biofísica y Ambiental del Área, Planificación del Manejo y Aprovechamiento, Aspectos Sociales y Económicos, Planes de monitoreo y evaluación de las actividades realizadas, y Mecanismos de control y fiscalización que puedan ser implementados por MiAMBIENTE. 
2. Verifique si la inversión se realizará en tierras con elevadas reservas de carbono, para lo cual, puede solicitar un análisis de laboratorio del suelo para medir el carbono orgánico total y la densidad aparente. Si este es el caso, verifique que el plan de manejo incluye medidas específicas para evitar la degradación del terreno y sus tierras circundantes.
3. Tras 2 años del inicio de la actividad, solicite un informe técnico de auditoría (posteriormente, cada 10 años). El informe debe venir acompañado por un documento que sustente la evaluación de grupo. 
</t>
  </si>
  <si>
    <t xml:space="preserve">I. Porcentaje de disminución de consumo de agua frente a una línea base
II. m3 de agua reducidos en el consumo frente a una línea base </t>
  </si>
  <si>
    <t>Los proyectos deben ser ejecutados por personal idóneo en restauración o preservación del funcionamiento de los ecosistemas.</t>
  </si>
  <si>
    <t>1. Todos los proyectos deben cumplir con la siguiente reglamentación:
   - Decreto Ley 35 del 22 de septiembre de 1966: Uso de las Aguas. 
   - Decreto Ley 2 de 7 de enero de 1997: Marco Regulatorio e Institucional para la prestación de los servicios de Agua Potable y Alcantarillado Sanitario.
   - Ley 44 de 5 de agosto de 2002: Régimen Administrativo especial para el manejo, protección y conservación de las Cuencas Hidrográficas de la República de Panamá.</t>
  </si>
  <si>
    <t>1. Solicite que el perfil del proyecto describa las medidas que se tomarán para garantizar el cumplimiento de:
-Decreto Ley 35 del 22 de septiembre de 1966:  protección y manejo de las cuencas hidrográficas y el uso adecuado del recurso hídrico.
-Decreto Ley 2 de 7 de enero de 1997: marco regulatorio e institucional para la prestación de los servicios públicos de abastecimiento de agua potable y alcantarillado sanitario.
-Ley 44 de 5 de agosto de 2002: Los proyectos deben adherirse al Plan de Manejo, Desarrollo, Protección y Conservación de la Cuenca Hidrográfica.</t>
  </si>
  <si>
    <t>A6. Gestión de aguas pluviales</t>
  </si>
  <si>
    <t>1. Los siguientes sistemas o actividades son siempre elegibles:
- Sistemas de aguas pluviales separados de los de aguas residuales, que favorecen una mayor eficiencia en los sistemas de tratamiento de estas aguas.
- Ampliación de sistemas pluviales para conducción de agua pluvial considerando los efectos del cambio climático como incremento en la intensidad de lluvia.  
- Sistemas Urbanos de Drenaje Sostenible (SUDS) que cumple con los criterios establecidos en la Actividad A9.
- Sistema de recarga acuífera con agua pluvial/lluvia tratada para  asegurar que esta agua no afecta negativamente las características del acuífero. Este sistema debe estar soportado por un estudio técnico sobre el efecto al acuífero y tener un plan de mitigación de riesgos.
- Mejoras en la infraestructura para el tratamiento de aguas pluviales como sistemas de sedimentación de lodos, remoción de contaminantes y residuos, entre otros.
- Sistemas de monitoreo e instalación y mejora de sistemas de captación de agua lluvia.
- Estaciones de bombeo de aguas pluviales y control de inundaciones.
- Planes de contingencia para desvíos de emergencia.
- Sistemas de vigilancia a distancia de la calidad del agua, incluida la capa de nieve y la teledetección a distancia.
2. Adicionalmente, depende del tamaño del sistema de aguas pluviales, se aplica unos de los siguientes criterios:
Proyectos a gran escala (más de 1500 habitantes)                        
Estos proyectos se describen como aquellos en donde se abastezcan o da servicio a una población de igual o mayor a 1500 habitantes.
- Los sistemas deben estar diseñados considerando los cambios en clima, régimen e intensidad de lluvias (revisar los criterios establecidos bajo el caso-3 en el capítulo para actividades adaptadas).
- Para la construcción de estos sistemas se debe cumplir con el Manual de Buenas Prácticas Ambientales para Acueductos y Sistemas de Saneamiento Rurales, elaborado por la dirección del Subsector de Agua Potable y Alcantarillado Sanitario (DISAPAS) y el Ministerio de Salud, siempre y cuando estos sistemas sean a gran escala y puedan generar daños significativos al ambiente.
- Minimizar la generación de fugas dentro del sistema en donde se cumpla con el Manual de Requisitos y Normas Generales del Ministerio de Obras Públicas para el sistema pluvial y con el Manual de Buenas Prácticas Constructivas del IDAAN, en donde establece  especificaciones técnicas de materiales que se deben utilizar.
3. Proyectos a pequeña escala (menos que 1500 habitantes)                                         
Estos proyectos se describen como aquellos en donde se abastezcan a una población inferior a 1500 habitantes. Las actividades deben:
- Los sistemas deben estar diseñados considerando los cambios en clima, régimen e intensidad de lluvias (revisar los criterios establecidos bajo el caso-3 en el capítulo para actividades adaptadas).
- Minimizar la generación de fugas dentro del sistema en donde el mismo cumpla con el Manual de Buenas Prácticas Constructivas del IDAAN, en donde establece especificaciones técnicas de materiales que se deben utilizar. 
- Cumplir con el Reglamento Técnico DGNTI-COPANIT 23-395-99, que  muestra los valores permisibles para sistemas de tratamiento de agua potable.</t>
  </si>
  <si>
    <t>Solicitar y verificar un documentos técnicos del proyecto como informes, licencias ambientale, diseños hidraulicos o concesiones, donde se indique: 
- Tipo de sistema (e.j., SUDS, canales, entre otros)
-Parametros de diseño indicando la capacidad, periodo de retorno y intensidad de lluvia, tiempo de retención, entre otros.
- Afectación a los acuiferos y plan de mitigación de riesgos identificados
- Planes de emergencias
- Diseño del sistema: población objetivo para el abastecimiento o servicio
Para sistemas a gran escala, adicionalmente demostrar:
- Evaluaciones del régimen e intensidad de lluvias, periodos de retorno y eventos extremos
- Plan de gestión y operación considerando los Manuales y requisitos mencionados</t>
  </si>
  <si>
    <t>I.  Porcentaje de agua tratada y reutilizada (%)
II.  Periodo de retorno e intensidad de lluvia considerados
III. capacidad hidráulica instalada (m3 / s)
IV. Volumén de agua captada (m3)
V. Porcentaje de eventos de lluvia gestionados sin desbordamiento (%)
V. Población beneficiada directamente (habitantes)</t>
  </si>
  <si>
    <t>1. La energía utilizada por bombeo debe tener emisiones en su ciclo de vida menor a 100g CO2 eq/kWh.</t>
  </si>
  <si>
    <t>1. Solicitar el cálculo de emisiones de gases de efecto invernadero para la energía utilizada por el sistema. Verificar el cumplimiento del umbral establecido (emisiones en su ciclo de vida menor a 100g CO2 eq/kWh).</t>
  </si>
  <si>
    <t>1.Se debe tener un plan de manejo de los residuos, lodos o sedimentos generados en el sistema.</t>
  </si>
  <si>
    <t>1.Solicitar el plan de gestión de residuos con la metodología de adecuado tratamiento o disposición de residuos de acuerdo con la normativa correspondiente.</t>
  </si>
  <si>
    <t>A7. Sistemas basados en naturaleza para prevención y/o protección contra sequía o inundación</t>
  </si>
  <si>
    <t>La actividad es elegible si cumple con los siguientes criterios: 
 1. La actividad se identifica como una medida de reducción del riesgo de inundación o de reducción del riesgo de sequía, bien en un plan de gestión del uso y la protección del agua a escala de cuenca hidrográfica, bien en un plan de gestión integrada de las zonas costeras a lo largo de una costa. Esos planes persiguen los objetivos de gestión de los riesgos de inundación y sequía para reducir las consecuencias adversas, en su caso para la salud humana, el medio ambiente, el patrimonio cultural y la actividad económica. 
 2. Los riesgos de degradación medioambiental relacionados con la preservación de la calidad del agua y la prevención del estrés hídrico, así como la prevención del deterioro del estado de las masas de agua afectadas, se identifican y abordan para alcanzar un buen estado de las aguas y un buen potencial ecológico de acuerdo con un plan hidrológico de cuenca, elaborado en virtud del mismo para la masa o masas de agua potencialmente afectadas, en consulta con las partes interesadas pertinentes. Los riesgos de degradación medioambiental relacionados con la conservación del medio marino se determinan y abordan con el fin de alcanzar o mantener un buen estado medioambiental. 
 3. La actividad incluye acciones de restauración o conservación de la naturaleza que demuestran beneficios específicos para el ecosistema. La actividad contiene objetivos claros y vinculantes sobre restauración o conservación de la naturaleza en un plazo claramente definido y describe medidas para alcanzar dichos objetivos. Las partes interesadas locales participan desde el principio en la fase de planificación y diseño. La actividad se basa en la Estrategia y Plan de Acción Nacional de Biodiversidad 2018 - 2050 de Panamá (MiAmbiente, 2018). 
 4. Existe un programa de seguimiento para evaluar la eficacia de un plan de soluciones basadas en la naturaleza en la mejora del estado de la masa de agua afectada, la consecución de los objetivos de conservación y restauración y la adaptación a las condiciones climáticas cambiantes. El programa se revisa siguiendo el planteamiento periódico de los planes hidrológicos de cuenca (incluidos los planes de gestión de la sequía, cuando proceda) y los planes de gestión del riesgo de inundación.</t>
  </si>
  <si>
    <t xml:space="preserve">1. Verifique que el perfil del proyecto describa detalladamente las actividades que se financiarán. Solicite un estudio técnico, de preferencia avalado por un tercero independiente, en el que se respalde, bajo evidencia científica, que las actividades del proyecto mejorarará la cantidad y calidad del agua y aumentará la resiliencia al cambio climático de las zonas de implementación, siguiendo los criterios definidos en la lista de contribución sustancial. </t>
  </si>
  <si>
    <t>I. Número de emergencias declaradas
II. Área inundable evitada o reducida (ha)
Sequía:
III. Incremento de la retención hídrica del suelo (%)
IV. Área restaurada o conservada (ha)
V. Población beneficiada directa e indirectamente (# de personas)</t>
  </si>
  <si>
    <t>La actividad no implica la degradación del medio terrestre y marino con elevadas reservas de carbono.</t>
  </si>
  <si>
    <t>1. Verifique si la inversión se realizará en zonas con elevadas reservas de carbono, para lo cual, puede solicitar un análisis de laboratorio del suelo para medir el carbono orgánico total y la densidad aparente. 
2. Si este es el caso, verifique que el plan de manejo incluye medidas específicas para evitar la degradación del terreno y sus áreas circundantes.</t>
  </si>
  <si>
    <t xml:space="preserve"> 1. La actividad no es perjudicial para la recuperación o el mantenimiento de poblaciones de especies protegidas. 
 2. La actividad no es perjudicial para la recuperación o el mantenimiento de los tipos de hábitats afectados y protegidos. 
 3. Se impide la introducción de especies exóticas invasoras o se gestione su propagación. 
 4.  Las actividades se llevan a cabo de conformidad con la legislación aplicable relacionada con la conservación de hábitats, especies y la gestión de especies exóticas invasoras.</t>
  </si>
  <si>
    <t>1. Verifique que el perfil del proyecto describe detalladamente las medidas que se tomarán para asegurar que la inversión no sea perjudicial para la recuperación o el mantenimiento de poblaciones de especies protegidas, ni para la recuperación o mantenimiento de los hábitats afectados y protegidos. Algunos elementos que deben considerarse son:
-El diseño del sistema debe integrar objetivos de conservación de especies protegidas desde el inicio.
-Realizar una caracterización detallada para comprender el riesgo de inundación/sequía y las potencialidades naturales del sitio, asegurando que las acciones propuestas no alteren negativamente los procesos ecológicos esenciales para las especies protegidas.
-Proponer medidas preventivas, de mitigación y compensatorias para abordar cualquier posible impacto negativo identificado. 
-Establecer un programa de monitoreo ambiental continuo a largo plazo para evaluar los impactos reales del proyecto sobre las especies protegidas y el ecosistema en general.
-Prever ajustes en las medidas de manejo o las características del sistema si los resultados del monitoreo muestran efectos perjudiciales imprevistos. 
-Emplear exclusivamente especies vegetales autóctonas en proyectos de reforestación o restauración.
-Diseñar las medidas para que se integren armoniosamente con el paisaje y la infraestructura existente.
-Asegurar la participación de especialistas técnicos en ecología y gestión ambiental durante todas las fases del proyecto.
-Considerar la inclusión de las comunidades locales e indígenas en la planificación y ejecución.
-Medidas para asegurar el cumplimiento de la Ley General de Ambiente (principios y normas básicas para la protección, conservación y recuperación del ambiente; así como el marco para la implementación de estrategias que aumenten la resiliencia climática), la Ley de Cuencas Hidrográficas (establece un régimen administrativo especial para el manejo, protección y conservación de las cuencas hidrográficas), la Ley de Vida Silvestre (garantiza la protección de la flora y fauna silvestre), la Ley Forestal (establece la legislación forestal relevante para proyectos que involucren reforestación, manejo de bosques y conservación de suelos).</t>
  </si>
  <si>
    <t xml:space="preserve"> 1. Los operadores limitan la generación de residuos en los procesos relacionados con la construcción y la demolición y tienen en cuenta las mejores técnicas disponibles.  
 2. Al menos el 70 % (en peso) de los residuos no peligrosos de construcción y demolición generados en la obra se preparan para su reutilización, reciclado y recuperación de otros materiales, incluidas las operaciones de relleno con residuos en sustitución de otros materiales.  
 3.Los operadores utilizan la demolición selectiva para permitir la eliminación y la manipulación segura de sustancias peligrosas y facilitar la reutilización y el reciclado de alta calidad.</t>
  </si>
  <si>
    <t xml:space="preserve">1. Solicite un plan de gestión de residuos para la vida útil del proyecto en línea con las disposiciones normativas, con especial atención a los esfuerzos que se llevarán a cabo para limitar la generación de residuos en los procesos relacionados con la construcción y la demolición; así como para asegurar que, al menos, el 70% (en peso) de los residuos no peligrosos de construcción y demolición generados en la obra se prepararán para su reutilización, reciclado y recuperación de otros materiales. Asimismo, verifique que el plan contemple medidas de demolición selectiva, con el fin de permitir la eliminación y la manipulación segura de sustancias peligrosas y facilitar la reutilización y el reciclado de alta calidad.  </t>
  </si>
  <si>
    <t xml:space="preserve"> 1. Se minimiza el uso de plaguicidas y se favorecen los enfoques o técnicas alternativos, que pueden incluir alternativas no químicas a los plaguicidas, a excepción de las ocasiones en las que el uso de plaguicidas es necesario para controlar brotes de plagas y enfermedades.  
2. La actividad minimiza el uso de fertilizantes y no utiliza estiércol.</t>
  </si>
  <si>
    <t xml:space="preserve">1. Verifique en el perfil del proyecto las medidas que se tomarán para minimizar el uso de plaguicidas y el favorecimiento de enfoques o técnicas alternativos. Algunas medidas a considerar son: Manejo Integrado de Plagas (MIP), Conservación y mejora del suelo, Incorporación de materia orgánica, Captación y aprovechamiento del agua de lluvia, Sistemas de riego eficientes, Diversificación del paisaje. Verifique que de ninguna manera se utilizará estiércol como insumo. 
</t>
  </si>
  <si>
    <t>A8. Restauración de humedales</t>
  </si>
  <si>
    <t xml:space="preserve">La actividad es elegible si cumple con los siguientes criterios: 
 1. Plan de restauración  
  - La zona está cubierta por un plan de restauración, que es coherente con los principios y lineamientos de la Convención de Ramsar sobre la restauración de humedales, hasta que la zona se clasifique como humedal y esté cubierta por un plan de manejo de humedales, coherente con los lineamientos de la Convención de Ramsar para la planificación del manejo de estos sitios. En el caso de las turberas, el plan de restauración sigue las recomendaciones contenidas en las resoluciones pertinentes de la Convención de Ramsar.  
  - El plan de restauración contiene una cuidadosa consideración de las condiciones hidrológicas y edáficas locales, incluyendo la dinámica de la saturación del suelo y el cambio de las condiciones aeróbicas y anaeróbicas.  
  - Todos los criterios NHDS pertinentes para la gestión de humedales se abordan en el plan de restauración. 
  - El plan de restauración prevé un seguimiento que garantiza la exactitud de la información contenida en el plan, en particular en lo que respecta a los datos relativos a la zona implicada. 
2. Análisis de los beneficios climáticos: 
 2.1 La actividad cumple los siguientes criterios: 
   - El análisis del beneficio climático demuestra que el balance neto de emisiones y absorciones de GEI generado por la actividad durante un período de 30 años a partir del inicio de la actividad es inferior a una base de referencia, correspondiente al balance de emisiones y absorciones de GEI durante un período de 30 años a partir del inicio de la actividad, asociado a las prácticas habituales que se habrían producido en la zona implicada en ausencia de la actividad; 
   -  El balance neto de GEI medio a largo plazo previsto de la actividad es inferior al balance medio de GEI a largo plazo previsto para la situación de partida, al que se refiere el punto 2.2, donde el largo plazo corresponde a 100 años. 
 2.2 El cálculo del beneficio climático cumple todos los siguientes criterios: 
   -  El análisis es coherente con el Refinamiento 2019 de las Directrices del IPCC de 2006 para los inventarios nacionales de gases de efecto invernadero. En particular, si la definición de humedal utilizada en dicho análisis difiere de la definición de humedal utilizada en el inventario nacional de GEI, el análisis incluye una identificación de las diferentes categorías de tierra cubiertas por el área implicada. El análisis de los beneficios climáticos se basa en información transparente, precisa, coherente, completa y comparable, abarca todos los reservorios de carbono afectados por la actividad, incluida la biomasa aérea, la biomasa subterránea, la madera muerta, la hojarasca y el suelo, se basa en las hipótesis más conservadoras para los cálculos e incluye consideraciones adecuadas sobre los riesgos de no permanencia y de reversión del secuestro de carbono, el riesgo de saturación y el riesgo de fuga. En el caso de los humedales costeros, el análisis de los beneficios climáticos tiene en cuenta las proyecciones de la subida relativa prevista del nivel del mar y la posibilidad de que los humedales migren; 
   - Las prácticas habituales, incluidas las prácticas de recolección, son una de las siguientes:
   - Las prácticas de gestión documentadas antes del inicio de la actividad, en su caso; 
   - Las prácticas habituales más recientes antes del inicio de la actividad. 
   - La resolución del análisis es proporcional al tamaño de la zona en cuestión y se utilizan valores específicos de la zona en cuestión; 
   - Las emisiones y absorciones que se produzcan debido a perturbaciones naturales, como infestaciones por plagas y enfermedades, incendios, viento, daños por tormentas, que afectan a la zona y causen un rendimiento inferior al previsto no supongan un incumplimiento de las definiciones generales de la taxonomía, siempre que el análisis de los beneficios climáticos sea coherente con la versión 2019 “Refinement to the 2006 IPCC Guidelines for National Greenhouse Gas Inventories” en lo que respecta a las emisiones y absorciones debidas a perturbaciones naturales.
3. Garantía de permanencia: 
  3.1. De conformidad con la legislación nacional, la condición de humedal de la zona en la que se desarrolla la actividad está garantizada por una de las siguientes medidas: 
   -  la zona se designa para ser conservada como humedal y no puede ser convertida a otro uso del suelo; 
   -  la zona está clasificada como zona protegida 
   -  la zona es objeto de una garantía legal o contractual que asegure que seguirá siendo un humedal. 
  3.2. De acuerdo con la legislación nacional, el operador de la actividad se compromete a que las futuras actualizaciones del plan de restauración, más allá de la actividad financiada, seguirán buscando los beneficios climáticos determinados en el punto 2. Además, el operador de la actividad se compromete a compensar cualquier reducción del beneficio climático determinado en el punto 2 con un beneficio climático equivalente resultante de la realización de una actividad que corresponda a una de las actividades de protección y restauración del medio ambiente definidas en esta actividad. 
4. Auditoría: En un plazo de 2 años tras el inicio de la actividad y, a partir de entonces, cada 10 años, el cumplimiento de la actividad con los criterios de contribución sustancial a los objetivos ambientales son verificados por cualquiera de los siguientes:  
  - Las autoridades nacionales competentes 
  - Un tercero certificador independiente, a petición de las autoridades nacionales o del operador de la actividad. 
 Con el fin de reducir costes, las auditorías pueden realizarse junto con cualquier certificación forestal, certificación climática u otra auditoría. El tercero certificador independiente no podrá tener ningún conflicto de intereses con el propietario o el financiador, y no podrá estar implicado en el desarrollo o funcionamiento de la actividad. 
5. Evaluación del grupo: 
 El cumplimiento de los impactos positivos podrá comprobarse a nivel de un grupo de participantes suficientemente homogéneo para evaluar el riesgo de sostenibilidad de la actividad forestal, siempre que todos los participantes tengan una relación duradera entre sí y participen en la actividad y que el grupo de esas explotaciones siga siendo el mismo para todas las auditorías posteriores.
</t>
  </si>
  <si>
    <t>1. Solicite un plan de resutaración del humedal, el cual debe considerar elementos como:
-Descripción detallada del humedal a restaurar, incluyendo su ubicación geográfica, características físicas y los factores de estrés o degradación que enfrenta (contaminación, especies invasoras, alteración hidrológica, etc.).
-Definición de un ecosistema de referencia que sirva como modelo para la restauración, el cual represente las condiciones naturales deseadas del humedal en términos de flora, fauna, hidrología y funciones ecológicas.
-Régimen Hidrológico.
-Acciones de Restauración Ecológica.
-Plan de comunicación, educación, concienciación y participación del público (CECoP).
-Monitoreo y Evaluación Continua.
-Inclusión de medidas que fomenten prácticas sostenibles en las áreas adyacentes, como la agricultura, ganadería y pesca sostenibles, para prevenir la degradación futura del humedal. 
2. Solicite el documento con el análisis de los beneficios climáticos, donde se evidencien elementos como: 
-balance neto de emisiones y absorciones de GEI generado por la actividad durante un período de 30 años a partir del inicio de la actividad
-balance neto de GEI medio a largo plazo previsto de la actividad, donde el largo plazo corresponde a 100 años.
-identificación de las prácticas de gestión documentadas antes del inicio de la actividad y las prácticas habituales más recientes antes del inicio de la actividad.
-resolución del análisis y valores específicos utilizados para cada zona.
-contabilidad de las emisiones y absorciones que se produzcan debido a perturbaciones naturales, como infestaciones por plagas y enfermedades, incendios, viento, daños por tormentas, que afectan a la zona y causen un rendimiento inferior al previsto.
-solicite que un tercero independiente verifique estos cálculos y que el análisis es coherente con el Refinamiento 2019 de las Directrices del IPCC de 2006 para los inventarios nacionales de gases de efecto invernadero.
3. Solicite documentación que respalde que la zona se designa para conservarse como humedal y no puede convertirse a otro uso del suelo, la zona está clasificada como zona protegida, y la zona es objeto de una garantía legal o contractual que asegure que seguirá siendo un humedal.
4. Solicite una declaración jurada del operador de la actividad en la que se comprometa a que las futuras actualizaciones del plan de restauración, más allá de la actividad financiada, seguirán buscando los beneficios climáticos determinados en el punto 2 del criterio de contribución sustancial, y a compensar cualquier reducción del beneficio climático determinado en el punto 2 del criterio con un beneficio climático equivalente resultante de la realización de una actividad que corresponda a una de las actividades de protección y restauración del medio ambiente definidas en esta actividad.
5. 2 años después del inicio de la actividad y, a partir de entonces, cada 10 años, solicite la documentación de respaldo del proceso de auditoría efectuado por las autoridades nacionales competentes o bien por un tercero certificador independiente, a petición de las autoridades nacionales, o del operador de la actividad.
6. Solicite el informe de Evaluación del grupo.</t>
  </si>
  <si>
    <t>I. Área restaurada o conservada (ha)</t>
  </si>
  <si>
    <t>1.  En las zonas designadas por la autoridad nacional competente para la conservación o en los hábitats protegidos, la actividad se ajusta a los objetivos de conservación de dichas zonas. 
2. No hay conversión de hábitats específicamente sensibles a la pérdida de biodiversidad o con alto valor de conservación, ni de zonas reservadas para la restauración de dichos hábitats de conformidad con la legislación nacional. 
3. El plan a que se refiere el punto 1 (Plan de restauración) de la presente sección incluye disposiciones para mantener y, en su caso, mejorar la biodiversidad de conformidad con las disposiciones nacionales y locales, entre las que se incluyen las siguientes. 
4. Garantizar el buen estado de conservación del hábitat y de las especies, el mantenimiento de las especies típicas del hábitat, excluir el uso o la liberación de especies invasoras.</t>
  </si>
  <si>
    <t xml:space="preserve">1. Verifique que el plan de restauración describe detalladamente las medidas que se tomarán para garantizar el cumplimiento de los requisitos relacionados con este objetivo. </t>
  </si>
  <si>
    <t>La extracción de turba se reduce al mínimo. Se debe garantizar el empleo de locales o residentes cerca de las zonas como aliados estratégicos. </t>
  </si>
  <si>
    <t xml:space="preserve">1. Verifique que el plan de restauración describe detalladamente las medidas que se tomarán para garantizar la mínima extracción posible de turba.
2. Verifique que el perfil del proyecto contemple el empleo de locales o residentes cerca de las zonas como aliados estratégicos. </t>
  </si>
  <si>
    <t xml:space="preserve"> 1. El uso de plaguicidas se reduce al mínimo y se favorecen los enfoques o técnicas alternativos, que pueden incluir alternativas no químicas a los plaguicidas, con excepción de las ocasiones en que el uso de plaguicidas es necesario para controlar brotes de plagas y enfermedades. 
2. La actividad minimiza el uso de fertilizantes y no utiliza estiércol, cumpliendo las normas nacionales sobre abonos o enmiendas del suelo de uso agrícola. 
3. Se toman medidas bien documentadas y verificables para evitar el uso de ingredientes activos como ciertos plaguicidas y productos químicos peligrosos objeto de comercio internacional, las sustancias que agotan la capa de ozono, y los ingredientes activos que figuran como clasificación “extremadamente peligrosos” o “altamente peligrosos” en la Clasificación de Plaguicidas según su Peligrosidad recomendada por la OMS. La actividad cumple la legislación nacional de aplicación pertinente sobre ingredientes activos.
- Se evita la contaminación del agua y el suelo y se adoptan medidas de limpieza cuando se produce contaminación.</t>
  </si>
  <si>
    <t>1. Verifique en el perfil del proyecto las medidas que se tomarán para minimizar el uso de plaguicidas y el favorecimiento de enfoques o técnicas alternativos. Algunas medidas a considerar son: Manejo Integrado de Plagas (MIP), Conservación y mejora del suelo, Incorporación de materia orgánica, Captación y aprovechamiento del agua de lluvia, Sistemas de riego eficientes, Diversificación del paisaje. Verifique que de ninguna manera se utilizará estiércol como insumo. 
2. Solicitar la declaración de la lista de sustancias e ingredientes activos que se utilizarán durante el proyecto con el fin de verificar que ninguna de estas corresponde a productos químicos peligrosos objeto de comercio internacional, sustancias que agotan la capa de ozono, o ingredientes activos que figuran como clasificación “extremadamente peligrosos” o “altamente peligrosos” en la Clasificación de Plaguicidas según su Peligrosidad recomendada por la OMS.
3. Verifique que el plan de restauración describe las medidas que se tomarán para evitar la contaminación del agua y del suelo, considerando accioes como el control de sedimentos y escorrentía, manejo de maquinaria y combustibles, Usar, siempre que sea posible, equipos y prácticas que minimicen la compactación del suelo, Usar especies nativas y métodos de plantación que minimicen la alteración del suelo y no requieran el uso de fertilizantes o plaguicidas sintéticos, y Respetar las áreas de retiro.</t>
  </si>
  <si>
    <t>A9. Sistemas urbanos de drenaje sostenible (SUDS)</t>
  </si>
  <si>
    <r>
      <rPr>
        <sz val="14"/>
        <color rgb="FF000000"/>
        <rFont val="Aptos Narrow"/>
      </rPr>
      <t xml:space="preserve">La actividad conduce a una retención de las aguas pluviales en una zona específica o a una mejora de la calidad del agua y debe cumplir los siguientes criterios:  
1.  La construcción y el funcionamiento del sistema de drenaje urbano sostenible están integrados en el sistema de drenaje urbano y de tratamiento de las aguas residuales. Además, se debe demostrar mediante un plan de gestión del riesgo de inundación u otros instrumentos de planificación urbana pertinentes que la actividad contribuye sustancialmente a alcanzar el buen estado y potencial ecológico de las masas de agua superficiales y subterráneas o a prevenir el deterioro de las masas de agua que ya tienen un buen estado y potencial.
2. Se facilite información sobre el porcentaje de una zona específica, como una zona residencial o comercial, en la que las aguas pluviales no se drenen directamente, sino que se retengan dentro del emplazamiento de la zona. 
 - El diseño del sistema de drenaje urbano sostenible consigue al menos uno de los siguientes efectos: 
 -  Un porcentaje cuantificado de las aguas pluviales de la zona de captación del sistema de drenaje se retiene y descarga con un retraso escalonado en las masas de agua receptoras; 
  -  Un porcentaje cuantificado de contaminantes, incluidos aceites, metales pesados, productos químicos peligrosos y entre otros, se elimina de la escorrentía urbana antes de su vertido a las masas de agua receptoras;
  -  Se reduce en un porcentaje cuantificado el caudal máximo de escorrentía, con un periodo de retorno acorde con los requisitos de los planes de gestión del riesgo de inundación u otras disposiciones locales vigentes. 
</t>
    </r>
    <r>
      <rPr>
        <i/>
        <sz val="14"/>
        <color rgb="FF000000"/>
        <rFont val="Aptos Narrow"/>
      </rPr>
      <t>Nota</t>
    </r>
    <r>
      <rPr>
        <sz val="14"/>
        <color rgb="FF000000"/>
        <rFont val="Aptos Narrow"/>
      </rPr>
      <t>: Se deben establecer las medidas adecuadas para la adaptación al cambio climático a través del plan de manejo integrado de cuenca hidrográfica, forestal o biodiversidad.</t>
    </r>
  </si>
  <si>
    <t>1. Solicite la documentación oficial que certifique la integración del sistema en el sistema de drenaje y tratamiento urbano: Aprobación por parte de las autoridades competentes y Planos de diseño detallados. Verifique que se indique el porcentaje de zona específica del proyecto en la que las aguas pluviales no se drenan directamente y, más bien, se retienen.
2. Verifique en el perifil del proyecto que se demuestran de manera detallada los indicadores hidrológicos que miden la capacidad del sistema para almacenar el agua durante un evento de precipitación y liberarla gradualmente, entre ellos: la profundidad del agua durante y después de una tormenta, el caudal de entrada y salida del sistema, el volumen de agua retenido y el retraso en el tiempo de escorrentía, la tasa de infiltración del suelo, entre otros. Asimismo, verifique que se realiza un análisis de parámetros físico-químicos y biológicos antes y después de que el agua pase por el sistema, incluyendo: muestreo y Análisis de Laboratorio de muestras de agua de la escorrentía superficial (entrada) y del efluente del sistema (salida), detección de reducción en los niveles de contaminantes clave (Sólidos Suspendidos Totales (SST), Demanda Bioquímica de Oxígeno (DBO) y Demanda Química de Oxígeno (DQO), Nutrientes (Nitrógeno y Fósforo), Patógenos (Coliformes fecales, E. coli), Metales Pesados y otros contaminantes específicos que puedan ser relevantes en la zona). El análisis también debe incluir el uso de Bioindicadores, como la presencia de ciertos macroinvertebrados o comunidades vegetales específicas; así como parámetros básicos en el campo como pH, turbidez, conductividad y oxígeno disuelto.
3. Verifique que el perfil del proyecto incluye un plan de gestión del riesgo de inundación, el cual permita garantizar que la actividad contribuye sustancialmente a alcanzar el buen estado y potencial ecológico de las masas de agua superficiales y subterráneas o a prevenir el deterioro de dichas masas.
4. Solicite un plan de manejo integrado de cuenca hidrográfica, forestal o de biodiversidad que incorpore elementos clave como:
-Diagnóstico de la cuenca; Medidas de Gestión del Recurso Hídrico; Uso eficiente del agua; Análisis de riesgos.
-Implementación de infraestructura Verde y Soluciones Basadas en la Naturaleza (SbN).
-Zonas de Protección forestal; Actividades de caracterización, protección, regeneración y control del bosque
-Identificación de especies clave, hábitats importantes y áreas críticas dentro del área de influencia del proyecto; Medidas específicas para la protección de la fauna y flora silvestre.
-Conectividad Ecológica; Participación Comunitaria.
-Plan de Acción y Metas; Monitoreo y Evaluación Continua.</t>
  </si>
  <si>
    <t>I. Porcentaje de reducción del area urbana o infraestructura expuesta a inundaciones pluviales, respecto a la línea base. (% de reducción de áreas inundadas)
II. Volumen de agua de escorrentia gestionada mediante SUDS (m3 de agua gestionada por evento)</t>
  </si>
  <si>
    <t>Se evita la introducción de especies exóticas invasoras o se gestiona su propagación gestionada.</t>
  </si>
  <si>
    <t xml:space="preserve">1. Verifique que el perfil del proyecto describe las medidas que se tomarán para evitar la introducción de especies exóticas invasoras. 
Algunos elementos que deben considerarse son: Selección de Especies Nativas, implementación de Protocolos de Bioseguridad para Equipos y Materiales, Garantizar que los materiales de construcción, como suelos, gravas y arenas, provengan de fuentes certificadas y estén libres de semillas o propágulos de especies exóticas invasoras, Manejo Adecuado del Suelo, Capacitación continua al personal de mantenimiento y a los administradores de las áreas sobre cuáles especies son invasoras y cómo prevenir su dispersión, Vigilancia y Detección Temprana, Acciones en Caso de Detección (Respuesta Rápida y Notificación a Autoridades). </t>
  </si>
  <si>
    <t>Dependiendo del origen del agua recibida y de la diferente carga contaminante, como agua de lluvia, escorrentía de tejados, escorrentía de carreteras o pluviales, los SUDS tratan estas aguas antes de escurrirlas o infiltrarlas en otros medios ambientales.</t>
  </si>
  <si>
    <t>2. Cuando se determine que la carga contaminante es alta, solicite que el proyecto describa detalladamente los procesos de tratamiento de aguas, en línea con las criterios técnicos de la actividad A3.</t>
  </si>
  <si>
    <t>Actividades económicas y de seguros</t>
  </si>
  <si>
    <t>SG1. Seguros no vida: suscripción de riesgos relacionados con el clima</t>
  </si>
  <si>
    <t>La siguiente no es una lista exhaustiva de cumplimiento obligatorio, la selección de los criterios dependerá del alcance específico bajo esta actividad (ej.., si la actividad está relacionada con el diseño de nuevos productos, deben cumplir con los criterios bajo #2): 
 1. Liderazgo en la modelización y tarificación de los riesgos climáticos: 
  1.1 La actividad aseguradora utiliza técnicas de modelización de vanguardia que: 
   - Reflejen adecuadamente los riesgos del cambio climático 
   - No se basen únicamente en la tendencia histórica 
   - Integren escenarios prospectivos 
 1.2 El asegurador revela públicamente cómo se tienen en cuenta los riesgos del cambio climático en la actividad aseguradora. 
 1.3 Con la excepción de las restricciones legales sobre las condiciones contractuales y las primas de seguro, la actividad aseguradora incentiva la reducción del riesgo estableciendo las (pre)condiciones para la cobertura del riesgo por el seguro y actuando como señal de precio del riesgo. A efectos de este punto, la reducción de primas o franquicias, posiblemente basada en información de apoyo sobre acciones existentes/posibles, a los asegurados que protegen un activo o actividad contra los daños de catástrofes naturales puede considerarse un incentivo para la reducción del riesgo. 
 1.4 Tras un evento de riesgo climático, el asegurador proporciona información sobre las condiciones en las que podría renovarse o mantenerse la cobertura de la actividad asegurada y, en particular, sobre las ventajas de construir mejor en ese contexto.
2. Diseño del producto: 
  2.1 Los productos de seguros vendidos en el marco de la actividad aseguradora ofrecen términos de suscripción preferenciales basadas en el riesgo por las acciones preventivas adoptadas por los asegurados. 
  2.2 La estrategia de distribución de tales productos incluye medidas para garantizar que los tomadores de seguros estén informados sobre la pertinencia de las medidas preventivas que podrían adoptar, para los términos y condiciones de la cobertura del seguro, incluido cualquier impacto de tales medidas sobre la cobertura del seguro o el nivel de la prima. 
 3. Soluciones innovadoras de cobertura de seguros:  
  3.1 Los productos de seguros vendidos en el marco de la actividad aseguradora ofrecen cobertura para los riesgos relacionados con el clima cuando las exigencias y necesidades de los asegurados así lo requieren. 
  3.2 Dependiendo de las demandas y necesidades de los clientes individuales, los productos pueden incluir soluciones específicas de transferencia de riesgos, como la protección contra la interrupción de la actividad empresarial, la interrupción contingente de la actividad empresarial, otros factores de pérdida no relacionados con los daños físicos, los efectos en cascada y las interdependencias de los peligros (peligros secundarios), los impactos en cascada de los peligros naturales y tecnológicos que interactúan, los fallos de infraestructuras críticas. 
 4. Intercambio de datos:  
  4.1 Una parte significativa de los datos de siniestros relacionados con la actividad de la aseguradora se pone gratuitamente a disposición mediante una solicitud a través del órgano regulador con fines de investigación analítica. 
  4.2 Cuando la aseguradora aún no comparta dichos datos con una autoridad para el fin mencionado, habrá declarado su intención de poner sus datos a disposición, de forma gratuita, de terceros interesados y habrá indicado en qué condiciones pueden compartirse dichos datos. 
5. Alto nivel de servicio en situaciones posteriores a catástrofes:
  5.1 Las reclamaciones en el marco de la actividad aseguradora, tanto las en curso como las derivadas de siniestros a gran escala resultantes de riesgos climáticos, se tramitan de forma equitativa con respecto a los clientes, de conformidad con normas estrictas de tramitación de siniestros y en tiempo oportuno en consonancia con la legislación aplicable, y no se ha producido ningún incumplimiento en el contexto de siniestros recientes a gran escala.</t>
  </si>
  <si>
    <t xml:space="preserve">1. Solicite documentación relacionada con:
-Herramientas y metodologías de modelización y tarificación de los riesgos.
-Cálculos de las primas en función de los niveles de exposición, peligro y vulnerabilidad frente a los riesgos. 
-Desarrollo de escenarios prospectivos. 
-Descripción de las medidas adoptadas por el tomador del seguro para proteger el activo o la actividad asegurados frente a dichos riesgos.
-Revelación sobre la gestión del riesgo por cambio climático en el negocio.
-Mecanismos y canales de comercialización.
-Medidas de asesoría técnica al cliente.
-Condiciones o términos de suscripción generales y preferenciales.
-Descripción detallada sobre las coberturas y exclusiones.
-Descripción de medidas específicas para la transferencia de riesgos derivados. 
-Descripción de los datos de siniestros relacionados con la actividad que se pondrá a disposición, de forma gratuita, de las autoridades con fines de investigación analítica.
-Cuando el asegurador aún no comparta dichos datos con una autoridad para el fin mencionado, declaración de intención de poner sus datos a disposición, de forma gratuita, de terceros interesados, indicando en qué condiciones pueden compartirse dichos datos en un periodo definido en futuro. </t>
  </si>
  <si>
    <t>I. Productos financieros inclusivos diseñados o adaptados para fortalecer la resiliencia de comunidades vulnerables frente a riesgos climáticos (#)
II. Personas, hogares y/o pequeñas empresas vulnerables cubiertos con productos financieros relacionados con el clima (#)
III. Cartera asociada a productos financieros inclusivos y sensibles al clima (Suma saldos y desembolsos)
IV. Cantidad esperada de personas que reciben pagos, transferencias o apoyos de emergencia durante un evento climático (#)
V. Mejora en el tiempo medio de tramitación de las reclamaciones tras eventos meteorológicos adversos (horas, días)</t>
  </si>
  <si>
    <t>SG2. Reaseguros</t>
  </si>
  <si>
    <t xml:space="preserve"> 1. Liderazgo en la modelización y tarificación de los riesgos climáticos: 
  1.1 La actividad reaseguradora utiliza técnicas de modelización de vanguardia que: 
   - Se utilizan para reflejar adecuadamente en el nivel de la prima la exposición, el peligro y la vulnerabilidad a los riesgos del cambio climático, así como las medidas adoptadas por el tomador del seguro de la aseguradora para proteger el activo o la actividad asegurados frente a dichos riesgos, cuando dicha información es facilitada por la aseguradora a la reaseguradora; 
   - No se basen únicamente en la tendencia histórica 
   - Integren escenarios prospectivos 
  1.2 El reasegurador revela públicamente cómo se tienen en cuenta los riesgos del cambio climático en la actividad reaseguradora. 
 2. Apoyar el desarrollo y la oferta de productos de reaseguro de no vida habilitantes: 
  2.1 Los productos subyacentes de la actividad reaseguradora cubren los riesgos derivados de los peligros y recompensas relacionados con el clima, en función del riesgo y sin perjuicio de las restricciones legales sobre las condiciones contractuales y las primas de seguro, las acciones preventivas adoptadas por los asegurados de la aseguradora. 
  2.2 La actividad reaseguradora cumple uno o varios de los siguientes criterios: 
   a) Cuando así lo desee el asegurador, el reasegurador se relaciona con el asegurador, ya sea directamente o a través de un intermediario de reaseguros, durante el desarrollo del producto subyacente mediante: 
    i. Discutir las posibles soluciones de reaseguro que el reasegurador está dispuesto a ofrecer en relación con el producto. El producto final se comercializa utilizando una de las soluciones de reaseguro discutidas con el reasegurador durante la fase de desarrollo del producto; 
    ii. Proporcionar datos u otro tipo de asesoramiento técnico que permita al asegurador tarificar la cobertura de los riesgos derivados de los peligros relacionados con el clima, así como recompensas basadas en el riesgo por las medidas preventivas adoptadas por los asegurados del asegurador. 
   b) El asegurador probablemente reduciría o interrumpiría su cobertura del producto subyacente sin el acuerdo de reaseguro o un acuerdo de reaseguro comparable en vigor; 
   c) El reasegurador proporciona, como parte de la relación comercial con el asegurador o el intermediario de reaseguros, datos u otro tipo de asesoramiento técnico, o ambas cosas, que permiten al asegurador ofrecer cobertura de los riesgos derivados de los peligros relacionados con el clima y la cobertura permite recompensar, en función del riesgo, las medidas preventivas adoptadas por los asegurados del asegurador
  2.3 Cuando un producto de reaseguro se aplique a nivel de una cartera de productos subyacentes, sólo una parte de los productos subyacentes de la actividad de reaseguro podrá cubrir los riesgos derivados de peligros relacionados con el clima y ofrecerá condiciones o términos de suscripción preferenciales, en función del riesgo, las acciones preventivas adoptadas por los tomadores de seguros del asegurador a efectos del punto 2.1. En ese caso, el reasegurador puede identificar la parte de las primas de reaseguro que se refieren a esos productos subyacentes. 
3. Soluciones innovadoras de cobertura de reaseguro: 
  3.1 Los productos de reaseguro vendidos en el marco de la actividad de reaseguro ofrecen cobertura para los riesgos derivados de los peligros relacionados con el clima cuando las exigencias y necesidades de los clientes de la aseguradora, basadas en los productos subyacentes, así lo requieren. Dichos productos de seguro reflejan adecuadamente las recompensas basadas en el riesgo por las acciones preventivas adoptadas por los asegurados de la aseguradora. 
  3.2 Dependiendo de las demandas y necesidades de los clientes individuales de la aseguradora, los productos de reaseguro pueden incluir soluciones específicas de transferencia de riesgos que pueden incluir la protección contra la interrupción de la actividad empresarial, la interrupción contingente de la actividad empresarial, otros factores de pérdida no relacionados con daños físicos, efectos en cascada e interdependencias de peligros (peligros secundarios), impactos en cascada de peligros naturales y tecnológicos interactuantes o fallos de infraestructuras críticas. 
4. Intercambio de datos: 
  4.1 Una parte significativa de los datos de siniestros relacionados con la actividad del reasegurador se pone a disposición, de forma gratuita, de las autoridades con fines de investigación analítica. Las autoridades pueden utilizar los datos con el fin de mejorar la adaptación al cambio climático de la sociedad en una región, país o a escala internacional y la reaseguradora facilita los datos con un nivel de granularidad suficiente para el uso declarado por las respectivas autoridades. 
  4.2 Cuando el reasegurador aún no comparta dichos datos con una autoridad para el fin mencionado, se debe declarar su intención de poner sus datos a disposición, de forma gratuita, de terceros interesados y ha indicado en qué condiciones pueden compartirse dichos datos en un periodo definido en futuro. Dicha declaración de intención de compartir los datos disponibles es fácilmente accesible, incluso en el sitio web del reasegurador, para las autoridades pertinentes. 
5. Alto nivel de servicio en situaciones posteriores a catástrofes:
  5.1 Las reclamaciones en el marco de la actividad de reaseguro, tanto las en curso como las derivadas de siniestros a gran escala resultantes de riesgos derivados de peligros relacionados con el clima, se tramitan de forma equitativa con respecto a los clientes, de conformidad con normas estrictas de tramitación de siniestros y en tiempo oportuno en consonancia con la legislación aplicable, y no se ha producido ningún incumplimiento en el contexto de siniestros recientes a gran escala. En su caso, el reasegurador apoya al asegurador o al intermediario de reaseguros en la evaluación de los siniestros del producto subyacente. La información relativa a los procedimientos sobre medidas adicionales por parte del reasegurador en caso de siniestros de gran magnitud está a disposición del público.</t>
  </si>
  <si>
    <t xml:space="preserve">1. Solicite documentación relacionada con:
-Herramientas y metodologías de modelización y tarificación de los riesgos.
-Cálculos de las primas en función de los niveles de exposición, peligro y vulnerabilidad frente a los riesgos. 
-Desarrollo de escenarios prospectivos. 
-Descripción de las medidas adoptadas por el tomador del seguro de la aseguradora para proteger el activo o la actividad asegurados frente a dichos riesgos.
-Revelación sobre la gestión del riesgo por cambio climático en el negocio.
-Mecanismos y canales de comercialización.
-Medidas de asesoría técnica al cliente.
-Condiciones o términos de suscripción generales y preferenciales.
-Descripción detallada sobre las coberturas y exclusiones.
-Descripción de medidas específicas para la transferencia de riesgos derivados. 
-Descripción de los datos de siniestros relacionados con la actividad del reasegurador que se pondrá a disposición, de forma gratuita, de las autoridades con fines de investigación analítica.
-Cuando el reasegurador aún no comparta dichos datos con una autoridad para el fin mencionado, declaración de intención de poner sus datos a disposición, de forma gratuita, de terceros interesados, indicando en qué condiciones pueden compartirse dichos datos en un periodo definido en futuro. </t>
  </si>
  <si>
    <t>I. Sistemas de información, seguimiento o predicción de riesgos climáticos desarrollados y operativos (#)
II. Mejora en la precisión de las previsiones o en el tiempo de anticipación de las alertas de riesgos climáticos (%)
III. Mejora en la frecuencia de actualización de los datos sobre riesgos (trimestral, anual)
IV. Inversión en desarrollo y despliegue de tecnologías de datos climáticos, previsión y gestión de riesgos</t>
  </si>
  <si>
    <t> NA</t>
  </si>
  <si>
    <t>Adaptación (caso 2)</t>
  </si>
  <si>
    <t>Construcciones e intervenciones a escala urbana que se adaptan a los efectos del cambio climático y amenazas de origen natural, por ejemplo inundaciones, temperaturas extremas y sequías.</t>
  </si>
  <si>
    <r>
      <t>Las estrategias de adaptación al cambio climático están estrictamente relacionadas con el contexto específico en el cual se ubican las construcciones.
Para ser elegibles deben demostrar la</t>
    </r>
    <r>
      <rPr>
        <b/>
        <sz val="14"/>
        <color rgb="FF000000"/>
        <rFont val="Aptos Narrow"/>
        <scheme val="minor"/>
      </rPr>
      <t xml:space="preserve"> reducción de riesgos climáticos o mejoramiento de la resiliencia.
</t>
    </r>
    <r>
      <rPr>
        <sz val="14"/>
        <color rgb="FF000000"/>
        <rFont val="Aptos Narrow"/>
        <scheme val="minor"/>
      </rPr>
      <t xml:space="preserve">
Criterio: Reducción de riesgos climáticos físicos y fortalecimiento de la resiliencia
La actividad económica deberá demostrar la reducción de los riesgos climáticos físicos o el mejoramiento de la resiliencia del proyecto, de conformidad con su nivel de riesgo climático, de acuerdo con lo siguiente:
a) Proyectos clasificados como de riesgo climático alto:
La demostración deberá sustentarse mediante un análisis técnico que combine enfoques cuantitativos y cualitativos, siempre que sea factible, considerando la naturaleza, escala y vida útil del proyecto.
b) Proyectos clasificados como de riesgo climático moderado o bajo:
La demostración podrá sustentarse mediante un análisis técnico de carácter cualitativo, proporcional al nivel de riesgo identificado.
Para efectos de la determinación del nivel de riesgo climático del proyecto, podrán emplearse metodologías reconocidas que consideren, entre otras, las siguientes variables: ubicación del proyecto, amenazas climáticas relevantes, características físicas del activo, nivel de beneficios o servicios provistos, y la magnitud de los posibles efectos negativos sobre terceros ante la materialización de dichas amenazas.</t>
    </r>
  </si>
  <si>
    <t xml:space="preserve">Para efectos de determinar el nivel de riesgo del proyecto, se pueden emplear diferentes metodologías que consideren entre otras las siguientes variables: la ubicación, las amenazas, las características físicas del activo, el nivel de beneficios o servicios provistos por este y la magnitud de los posibles efectos negativos sobre terceros, ante la materialización de las amenazas.
1. Informe técnico de evaluación de riesgos climáticos, que describa las amenazas relevantes y las medidas implementadas para reducir el riesgo o fortalecer la resiliencia.
2. Evaluación de riesgos climáticos cuantitativa y cualitativa, que incluya análisis de escenarios climáticos y estimación de impactos.
3. Evaluación cualitativa de riesgos climáticos, que justifique técnicamente la adecuación de las medidas adoptadas.
4. Indicadores de medición claros  para evaluar la reducción de los riesgos climáticos físicos y los resultados de la adaptación. Asegurar que los indicadores sean relevantes y reflejen el impacto real de la actividad en la adaptación.
5. Sistema de monitoreo continuo para medir y evaluar los resultados de la adaptación a lo largo del tiempo.
</t>
  </si>
  <si>
    <t>I. Reducción del impacto climático negativo esperado, medido como la disminución de pérdidas económicas, daños físicos o interrupciones del servicio atribuibles al proyecto financiado.
II. Mejora de la resiliencia operativa del activo o servicio, expresada en el aumento de la continuidad operativa y/o la reducción del tiempo de recuperación ante eventos climáticos.
III. Reducción de la exposición a amenazas climáticas relevantes, reflejada en la disminución del porcentaje de activos, infraestructura o servicios críticos expuestos.
IV. Cobertura de riesgos climáticos físicos materiales mediante medidas financiadas, medida como la proporción de riesgos identificados que son abordados directamente por las inversiones del proyecto.
V. Beneficios positivos para terceros o servicios esenciales, medidos de forma cuantitativa, cuando sea factible, mediante la reducción del número de personas, comunidades, activos o servicios críticos expuestos a interrupciones o daños asociados a eventos climáticos, y de forma cualitativa mediante la evidencia de mejoras en la continuidad, seguridad o calidad de los servicios provistos como resultado del proyecto financiado.</t>
  </si>
  <si>
    <t>Debe cumplir con los requisitos Generales de NHDS, verifique la documentación y preguntas clave sugeridas en el panel superior</t>
  </si>
  <si>
    <t>Refuerzo y estabilidad de las construcciones para soportar huracanes y tormentas severas.</t>
  </si>
  <si>
    <t>Mejora de los sistemas de drenaje para tener en cuenta las lluvias de gran intensidad (referirse a los criterios de sistemas de aguas pluviales en el sector de Agua).</t>
  </si>
  <si>
    <t>Aumento de los espacios verdes para reducir la acumulación de calor, recolección y cosecha de agua de lluvia y escorrentía superficial (para actividades relacionadas con SUDS, referirse a los criterios de SUDS en el sector de Agua).</t>
  </si>
  <si>
    <t>Uso de materiales aislantes térmicos en las construcciones para mitigar el efecto de ola de calor y reducir el consumo de energía para aire acondicionado.</t>
  </si>
  <si>
    <t>Construcciones bioclimáticas y edificios inteligentes que cumplan con los criterios de elegibilidad establecidos en el sector de Construcción.</t>
  </si>
  <si>
    <t>Gestión, captación y reciclaje del agua para compensar la escasez de agua en los edificios.</t>
  </si>
  <si>
    <t>Adaptación de construcciones o intervenciones ya existentes para reducir la ineficiencia en el uso de recursos como energía o agua, cumpliendo los criterios establecidos por el sector de construcción, energía o agua.</t>
  </si>
  <si>
    <t>Gestión sostenible de las cuencas hidrográficas y protección de los acuíferos, por ejemplo para las industrias que hacen un uso intensivo del agua como las de alimentos y bebidas, refiriendo a los criterios de elegibilidad en el sector de Agua.</t>
  </si>
  <si>
    <r>
      <rPr>
        <b/>
        <sz val="14"/>
        <color rgb="FF000000"/>
        <rFont val="Aptos Narrow"/>
        <scheme val="minor"/>
      </rPr>
      <t xml:space="preserve">Criterio: Reducción de riesgos climáticos físicos y fortalecimiento de la resiliencia
</t>
    </r>
    <r>
      <rPr>
        <sz val="14"/>
        <color rgb="FF000000"/>
        <rFont val="Aptos Narrow"/>
        <scheme val="minor"/>
      </rPr>
      <t xml:space="preserve">
La actividad económica deberá demostrar la reducción de los riesgos climáticos físicos o el mejoramiento de la resiliencia del proyecto, de conformidad con su nivel de riesgo climático, de acuerdo con lo siguiente:
a) Proyectos clasificados como de riesgo climático alto:
La demostración deberá sustentarse mediante un análisis técnico que combine enfoques cuantitativos y cualitativos, siempre que sea factible, considerando la naturaleza, escala y vida útil del proyecto.
b) Proyectos clasificados como de riesgo climático moderado o bajo:
La demostración podrá sustentarse mediante un análisis técnico de carácter cualitativo, proporcional al nivel de riesgo identificado.
Para efectos de la determinación del nivel de riesgo climático del proyecto, podrán emplearse metodologías reconocidas que consideren, entre otras, las siguientes variables:</t>
    </r>
    <r>
      <rPr>
        <b/>
        <sz val="14"/>
        <color rgb="FF000000"/>
        <rFont val="Aptos Narrow"/>
        <scheme val="minor"/>
      </rPr>
      <t xml:space="preserve"> ubicación del proyecto, amenazas climáticas relevantes, características físicas del activo, nivel de beneficios o servicios provistos, y la magnitud de los posibles efectos negativos sobre terceros ante la materialización de dichas amenazas.
</t>
    </r>
    <r>
      <rPr>
        <sz val="14"/>
        <color rgb="FF000000"/>
        <rFont val="Aptos Narrow"/>
        <scheme val="minor"/>
      </rPr>
      <t xml:space="preserve">
</t>
    </r>
  </si>
  <si>
    <t xml:space="preserve">"1. Informe técnico de evaluación de riesgos climáticos y resiliencia, que sustente la reducción de riesgos o el fortalecimiento de la resiliencia del proyecto, mediante análisis cuantitativo y cualitativo
2. Nota técnica/ descriptiva de resiliencia climática, que identifique las amenazas climáticas relevantes y describa, de forma proporcional al nivel de riesgo, las medidas implementadas y su contribución a la reducción de la vulnerabilidad.
3.  Ficha de clasificación del nivel de riesgo climático del proyecto, que documente la metodología utilizada y considere variables como la ubicación, las amenazas climáticas, las características físicas del activo, el nivel de servicios o beneficios provistos y los posibles efectos negativos sobre terceros."
</t>
  </si>
  <si>
    <t>Infraestructura de almacenamiento en frío de materias primas agrícolas para reducir el desperdicio en las cadenas de suministro y mejorar la planeación en las temporadas de baja productividad.</t>
  </si>
  <si>
    <t>Producción sostenible de biomasa para garantizar la disponibilidad de materias primas que cumpla con los criterios del sector de Agricultura o Forestal.</t>
  </si>
  <si>
    <t>Recolección de agua de lluvia, tratamiento y reutilización de aguas residuales para reducir la demanda de agua dulce en las industrias.</t>
  </si>
  <si>
    <t>Infraestructuras industriales resilientes a inundaciones o a fenómenos meteorológicos extremos.</t>
  </si>
  <si>
    <t>Producción de energía renovable in situ y reducción de la dependencia de la red, revisando los criterios establecidos en el sector de energía.</t>
  </si>
  <si>
    <t>Producción eficiente y sostenible utilizando diseño de circularidad, incorporando procesos e infraestructura para reutilizar y reciclar materias primas, así como cambios en el diseño que aumenten la vida útil de los productos en al menos un 50 %.</t>
  </si>
  <si>
    <t>Desarrollo e implementación de planes de producción sostenible y respetuosa con las comunidades vulnerables adyacentes, refiriendo a los criterios del sector de agricultura, con evaluación de grupos de participantes suficientemente homogéneos para analizar el riesgo de sostenibilidad de la actividad.</t>
  </si>
  <si>
    <t>Implementación de prácticas y servicios profesionales relacionados con la compra sostenible para mejorar la eficiencia de las cadenas de suministro, incluyendo criterios y requisitos establecidos en la taxonomía para los proveedores.</t>
  </si>
  <si>
    <t>Gestión de residuos y captura de emisiones</t>
  </si>
  <si>
    <t>Medidas de prevención de inundaciones para plantas de acopio, reciclaje, tratamiento o disposición final.</t>
  </si>
  <si>
    <r>
      <rPr>
        <b/>
        <sz val="14"/>
        <color rgb="FF000000"/>
        <rFont val="Aptos Narrow"/>
        <scheme val="minor"/>
      </rPr>
      <t xml:space="preserve">Criterio: Reducción de riesgos climáticos físicos y fortalecimiento de la resiliencia
</t>
    </r>
    <r>
      <rPr>
        <sz val="14"/>
        <color rgb="FF000000"/>
        <rFont val="Aptos Narrow"/>
        <scheme val="minor"/>
      </rPr>
      <t xml:space="preserve">La actividad económica deberá demostrar la reducción de los riesgos climáticos físicos o el mejoramiento de la resiliencia del proyecto, de conformidad con su nivel de riesgo climático, de acuerdo con lo siguiente:
a) Proyectos clasificados como de riesgo climático alto:
La demostración deberá sustentarse mediante un análisis técnico que combine enfoques cuantitativos y cualitativos, siempre que sea factible, considerando la naturaleza, escala y vida útil del proyecto.
b) Proyectos clasificados como de riesgo climático moderado o bajo:
La demostración podrá sustentarse mediante un análisis técnico de carácter cualitativo, proporcional al nivel de riesgo identificado.
Para efectos de la determinación del nivel de riesgo climático del proyecto, podrán emplearse metodologías reconocidas que consideren, entre otras, las siguientes variables: ubicación del proyecto, amenazas climáticas relevantes, características físicas del activo, nivel de beneficios o servicios provistos, y la magnitud de los posibles efectos negativos sobre terceros ante la materialización de dichas amenazas.
</t>
    </r>
    <r>
      <rPr>
        <b/>
        <sz val="14"/>
        <color rgb="FF000000"/>
        <rFont val="Aptos Narrow"/>
        <scheme val="minor"/>
      </rPr>
      <t>Además, los activos deben deben buscar minimizar los riesgos a la salud pública derivados de las afectaciones a la recolección y gestión de residuos.</t>
    </r>
  </si>
  <si>
    <t>Medidas para mitigar el riesgo de incendios en los rellenos sanitarios debido al aumento de la temperatura.</t>
  </si>
  <si>
    <t>Medidas para incentivar la separación en la fuente, revisando los criterios establecidos en el sector de residuos para sistemas de recolección y transporte, si aplica.</t>
  </si>
  <si>
    <t>Implementación de sistemas de alerta temprana y detección de fugas de metano.</t>
  </si>
  <si>
    <t>Aprovechamiento de residuos orgánicos para reemplazar el fertilizante sintético por abono orgánico, refiriendo a los criterios de la actividad de compostaje en el sector de residuos.</t>
  </si>
  <si>
    <t>Aprovechamiento de residuos para la producción de biogás para reemplazar el uso de leña en hogares rurales, solo para sistemas rurales y de pequeña escala, considerando la minimización de fugas de metano en el diseño y operación y sin necesidad de implementar sistemas de detección de fugas como se indica en los criterios de digestión anaerobia en el sector de residuos</t>
  </si>
  <si>
    <t>Preferencia por soluciones basadas en la naturaleza, por ejemplo SUDS (Sistemas Urbanos de Drenaje Sostenible).</t>
  </si>
  <si>
    <t xml:space="preserve">1. Revisar y aplicar los criterios específicos de SUDS, restauración de humedales, gestión de agua pluvial, Sistemas basados en la naturaleza para prevención y/o protección contra sequía o inundación, Inversión en proyectos de mejoramiento de ecosistemas en zonas de captación de agua y inversiones en el uso eficiente de agua definidos en el sector de Agua para las actividades correspondientes
2. Criterio: Reducción de riesgos climáticos físicos y fortalecimiento de la resiliencia
La actividad económica deberá demostrar la reducción de los riesgos climáticos físicos o el mejoramiento de la resiliencia del proyecto, de conformidad con su nivel de riesgo climático, de acuerdo con lo siguiente:
a) Proyectos clasificados como de riesgo climático alto:
La demostración deberá sustentarse mediante un análisis técnico que combine enfoques cuantitativos y cualitativos, siempre que sea factible, considerando la naturaleza, escala y vida útil del proyecto.
b) Proyectos clasificados como de riesgo climático moderado o bajo:
La demostración podrá sustentarse mediante un análisis técnico de carácter cualitativo, proporcional al nivel de riesgo identificado.
Para efectos de la determinación del nivel de riesgo climático del proyecto, podrán emplearse metodologías reconocidas que consideren, entre otras, las siguientes variables: ubicación del proyecto, amenazas climáticas relevantes, características físicas del activo, nivel de beneficios o servicios provistos, y la magnitud de los posibles efectos negativos sobre terceros ante la materialización de dichas amenazas.
</t>
  </si>
  <si>
    <t>Protección y restauración de la naturaleza y del capital natural, por ejemplo humedales y manglares.</t>
  </si>
  <si>
    <t>Protección y gestión eficaz de las cuencas hidrográficas y los acuíferos, por ejemplo protección y asignación de las aguas subterráneas y del bosque de galería.</t>
  </si>
  <si>
    <t>Infraestructura azul y verde, por ejemplo drenajes sostenibles y espacios urbanos verdes.</t>
  </si>
  <si>
    <t>Mejora de la capacidad de drenaje de las aguas pluviales, especialmente para las infraestructuras urbanas, por ejemplo pavimentos permeables, adoquines y jardines de lluvia.</t>
  </si>
  <si>
    <t>Gestión y almacenamiento del agua, por ejemplo embalses.</t>
  </si>
  <si>
    <t>Sistemas de vigilancia y meteorología, por ejemplo para controlar los fenómenos meteorológicos y sistemas de alerta temprana, revisando los criterios específicos en el sector de TIC.</t>
  </si>
  <si>
    <t>Sistemas de alerta temprana de tormentas, sequías, inundaciones o falla de presa, así como de calidad del agua o procesos de monitoreo de la cantidad, revisando los criterios específicos en el sector de TIC.</t>
  </si>
  <si>
    <t>Resiliencia de las infraestructuras de agua potable y residual, entre otras.</t>
  </si>
  <si>
    <t>Sistemas de tratamiento de aguas residuales con soluciones basadas en la naturaleza como humedales artificiales para fertiirrigación, refiriendo a los criterios del Uso del Suelo para asegurar que no hay daños a los objetivos ambientales.</t>
  </si>
  <si>
    <t>Cableado subterráneo de sistemas de transmisión y distribución de electricidad en zonas vulnerables a tormentas y huracanes.</t>
  </si>
  <si>
    <t xml:space="preserve">Criterio: Reducción de riesgos climáticos físicos y fortalecimiento de la resiliencia
La actividad económica deberá demostrar la reducción de los riesgos climáticos físicos o el mejoramiento de la resiliencia del proyecto, de conformidad con su nivel de riesgo climático, de acuerdo con lo siguiente:
a) Proyectos clasificados como de riesgo climático alto:
La demostración deberá sustentarse mediante un análisis técnico que combine enfoques cuantitativos y cualitativos, siempre que sea factible, considerando la naturaleza, escala y vida útil del proyecto.
b) Proyectos clasificados como de riesgo climático moderado o bajo:
La demostración podrá sustentarse mediante un análisis técnico de carácter cualitativo, proporcional al nivel de riesgo identificado.
Para efectos de la determinación del nivel de riesgo climático del proyecto, podrán emplearse metodologías reconocidas que consideren, entre otras, las siguientes variables: ubicación del proyecto, amenazas climáticas relevantes, características físicas del activo, nivel de beneficios o servicios provistos, y la magnitud de los posibles efectos negativos sobre terceros ante la materialización de dichas amenazas.
</t>
  </si>
  <si>
    <t>Gestión y almacenamiento del agua para las centrales hidroeléctricas en proyectos que cumplen con los criterios de elegibilidad de la actividad correspondiente en el sector de Suministro de electricidad, gas, vapor y aire acondicionado.</t>
  </si>
  <si>
    <t>Protección contra inundaciones para los sistemas de servicios públicos de energía.</t>
  </si>
  <si>
    <t>Producción de biomasa sostenible para las plantas de producción de energía a partir de biomasa, revisando los criterios para la actividad en el sector de Suministro de electricidad, gas, vapor y aire acondicionado.</t>
  </si>
  <si>
    <t>Sistemas de gestión adecuada de la demanda ante el aumento de la temperatura y una estación seca prolongada que podrían provocar un incremento en la demanda de energía.</t>
  </si>
  <si>
    <t>Sistemas de almacenamiento de energía, revisando los criterios en el sector de Suministro de electricidad, gas, vapor y aire acondicionado.</t>
  </si>
  <si>
    <t>Sistemas de refrigeración mejorados en subestaciones transformadoras y distribuidoras en zonas donde se espere un aumento significativo de las temperaturas medias</t>
  </si>
  <si>
    <t>Diseño eficiente de los centros de datos para que sean resilientes.</t>
  </si>
  <si>
    <r>
      <rPr>
        <b/>
        <sz val="14"/>
        <color rgb="FF000000"/>
        <rFont val="Aptos Narrow"/>
        <scheme val="minor"/>
      </rPr>
      <t xml:space="preserve">Criterio: Reducción de riesgos climáticos físicos y fortalecimiento de la resiliencia
</t>
    </r>
    <r>
      <rPr>
        <sz val="14"/>
        <color rgb="FF000000"/>
        <rFont val="Aptos Narrow"/>
        <scheme val="minor"/>
      </rPr>
      <t xml:space="preserve">
La actividad económica deberá demostrar la reducción de los riesgos climáticos físicos o el mejoramiento de la resiliencia del proyecto, de conformidad con su nivel de riesgo climático, de acuerdo con lo siguiente:
a) Proyectos clasificados como de riesgo climático alto:
La demostración deberá sustentarse mediante un análisis técnico que combine enfoques cuantitativos y cualitativos, siempre que sea factible, considerando la naturaleza, escala y vida útil del proyecto.
b) Proyectos clasificados como de riesgo climático moderado o bajo:
La demostración podrá sustentarse mediante un análisis técnico de carácter cualitativo, proporcional al nivel de riesgo identificado.
Para efectos de la determinación del nivel de riesgo climático del proyecto, podrán emplearse metodologías reconocidas que consideren, entre otras, las siguientes variables: ubicación del proyecto, amenazas climáticas relevantes, características físicas del activo, nivel de beneficios o servicios provistos, y la magnitud de los posibles efectos negativos sobre terceros ante la materialización de dichas amenazas.
</t>
    </r>
  </si>
  <si>
    <t>Protección de la red de telecomunicaciones contra los fenómenos meteorológicos extremos.</t>
  </si>
  <si>
    <t>Sistemas de alerta y seguimiento de catástrofes, por ejemplo incendios de masa vegetal y huracanes.</t>
  </si>
  <si>
    <t>Recolección inteligente de datos, seguimiento, análisis, automatización y apoyo a la toma de decisiones.</t>
  </si>
  <si>
    <t>Modelización del clima, planificación y mejora de la resistencia de las infraestructuras urbanas.</t>
  </si>
  <si>
    <t>Sistemas de gestión de agricultura inteligente para reducir la pérdida de cosechas.</t>
  </si>
  <si>
    <t>Gestión eficiente del agua, cartografía de acuíferos y cuencas hidrográficas, y planificación de las infraestructuras de suministro de agua.</t>
  </si>
  <si>
    <t>Estudios de investigación y generación de datos y modelos relacionados con el cambio climático.</t>
  </si>
  <si>
    <t>Uso de aislantes térmicos en centros de datos para mitigar altas temperaturas, refiriendo a los criterios de elegibilidad de la actividad de centros de datos en el sector TIC</t>
  </si>
  <si>
    <t>Resiliencia física de los sistemas e infraestructuras de transporte frente a fenómenos meteorológicos extremos, por ejemplo mediante la mejora del drenaje de las carreteras para evitar daños por exceso de lluvia.</t>
  </si>
  <si>
    <r>
      <rPr>
        <b/>
        <sz val="14"/>
        <color rgb="FF000000"/>
        <rFont val="Aptos Narrow"/>
        <scheme val="minor"/>
      </rPr>
      <t xml:space="preserve">Criterio: Reducción de riesgos climáticos físicos y fortalecimiento de la resiliencia
</t>
    </r>
    <r>
      <rPr>
        <sz val="14"/>
        <color rgb="FF000000"/>
        <rFont val="Aptos Narrow"/>
        <scheme val="minor"/>
      </rPr>
      <t xml:space="preserve">
La actividad económica deberá demostrar la reducción de los riesgos climáticos físicos o el mejoramiento de la resiliencia del proyecto, de conformidad con su nivel de riesgo climático, de acuerdo con lo siguiente:
a) Proyectos clasificados como de riesgo climático alto:
La demostración deberá sustentarse mediante un análisis técnico que combine enfoques cuantitativos y cualitativos, siempre que sea factible, considerando la naturaleza, escala y vida útil del proyecto.
b) Proyectos clasificados como de riesgo climático moderado o bajo:
La demostración podrá sustentarse mediante un análisis técnico de carácter cualitativo, proporcional al nivel de riesgo identificado.
Para efectos de la determinación del nivel de riesgo climático del proyecto, podrán emplearse metodologías reconocidas que consideren, entre otras, las siguientes variables: ubicación del proyecto, amenazas climáticas relevantes, características físicas del activo, nivel de beneficios o servicios provistos, y la magnitud de los posibles efectos negativos sobre terceros ante la materialización de dichas amenazas.
"
</t>
    </r>
  </si>
  <si>
    <t>Restauración de los sistemas de infraestructuras de transporte después de la ocurrencia de fenómenos extremos.</t>
  </si>
  <si>
    <t>Aumento de la conectividad de las zonas remotas, incluyendo el desarrollo de vías y caminos peatonales, así como investigaciones y estudios para determinar los factores de vulnerabilidad en las redes de transporte que pueden afectar nodos, líneas y operaciones, e identificar posibles intervenciones para reducir dichos impactos, según ARLOG 2021.</t>
  </si>
  <si>
    <t>Actualización de las normas de construcción y prácticas de mantenimiento, entre otras, incorporando estrategias para mejorar la resiliencia con enfoque de gestión del riesgo.</t>
  </si>
  <si>
    <t>Desarrollo de infraestructura aeroportuaria en zonas aisladas con el propósito de establecer conectividad con las comunidades cuando otros modos como el terrestre, férreo y fluvial no son adecuados, utilizando energía baja en carbono y flotas de vehículos que cumplan con los umbrales de mitigación definidos en el sector de Transporte para sus operaciones</t>
  </si>
  <si>
    <t>Uso del suelo</t>
  </si>
  <si>
    <t>Aumento de eficiencia de las superficies cultivadas, del uso de agua y de los insumos agropecuarios utilizando prácticas agrícolas basadas en la naturaleza, incluyendo:
-  cultivos asociados
- rotación de cultivos en una misma parcela
- sistemas agroforestales
- sistemas silvopastoriles
- sistemas de apicultura
-prácticas agroecológicas y asesoría rural para los beneficiarios del proyecto.</t>
  </si>
  <si>
    <r>
      <rPr>
        <b/>
        <sz val="14"/>
        <color rgb="FF000000"/>
        <rFont val="Aptos Narrow"/>
        <scheme val="minor"/>
      </rPr>
      <t xml:space="preserve">Criterio: Reducción de riesgos climáticos físicos y fortalecimiento de la resiliencia
</t>
    </r>
    <r>
      <rPr>
        <sz val="14"/>
        <color rgb="FF000000"/>
        <rFont val="Aptos Narrow"/>
        <scheme val="minor"/>
      </rPr>
      <t xml:space="preserve">
La actividad económica deberá demostrar la reducción de los riesgos climáticos físicos o el mejoramiento de la resiliencia del proyecto, de conformidad con su nivel de riesgo climático, de acuerdo con lo siguiente:
a) Proyectos clasificados como de riesgo climático alto:
La demostración deberá sustentarse mediante un análisis técnico que combine enfoques cuantitativos y cualitativos, siempre que sea factible, considerando la naturaleza, escala y vida útil del proyecto.
b) Proyectos clasificados como de riesgo climático moderado o bajo:
La demostración podrá sustentarse mediante un análisis técnico de carácter cualitativo, proporcional al nivel de riesgo identificado.
Para efectos de la determinación del nivel de riesgo climático del proyecto, podrán emplearse metodologías reconocidas que consideren, entre otras, las siguientes variables: ubicación del proyecto, amenazas climáticas relevantes, características físicas del activo, nivel de beneficios o servicios provistos, y la magnitud de los posibles efectos negativos sobre terceros ante la materialización de dichas amenazas.
""
"
</t>
    </r>
  </si>
  <si>
    <t>Sistemas de vigilancia y previsión meteorológica, por ejemplo sistemas de alerta temprana.</t>
  </si>
  <si>
    <t>Conservación y restauración de manglares para proteger las zonas costeras de las inundaciones.</t>
  </si>
  <si>
    <t>Instalación de sistemas eficientes de gestión del agua, como recogida de agua de lluvia, racionamiento y reciclaje del agua, y mejora de los sistemas de riego.</t>
  </si>
  <si>
    <t>Diversificación de los ingresos para reducir la sensibilidad de las comunidades rurales como complemento a los medios de vida agrícolas, por ejemplo agroturismo, actividades que incrementen el valor de los productos, comercialización y diversificación de los canales de comercialización.</t>
  </si>
  <si>
    <t>Servicios de planificación de actividades agropecuarias con asistencia técnica para aumentar la eficiencia y resiliencia de las actividades agropecuarias.</t>
  </si>
  <si>
    <t>Prácticas de agroforestería que cumplan con los umbrales establecidos en los sectores del Uso del Suelo.</t>
  </si>
  <si>
    <t>Medidas para reducir la erosión de los suelos, por ejemplo mediante la siembra de árboles</t>
  </si>
  <si>
    <t>Adaptación (caso 3)</t>
  </si>
  <si>
    <t>Evalúe según el caso</t>
  </si>
  <si>
    <t>Actividad que habilita la adaptación</t>
  </si>
  <si>
    <t xml:space="preserve">Criterio de contribución sustancial 3: El proyecto a financiar reduce el riesgo climático físico material en otras actividades económicas y/o aborda las barreras sistémicas a la adaptación. 
Criterio de contribución sustancial 4 (transversal): La intervención prevé la medición de la reducción de los riesgos climáticos físicos; es decir, que los resultados de la adaptación pueden ser monitoreados y medidos contra indicadores definidos, incluyendo llevar a cabo evaluaciones actualizadas de los riesgos climáticos físicos con la frecuencia apropiada. </t>
  </si>
  <si>
    <t xml:space="preserve">Criterio 1: Análisis de vulnerabilidad. El perfil del proyecto muestra con amplitud y apoyándose en cálculos respaldados que el financiamiento reduce el riesgo climático físico material en el activo.
Criterio 4: Adicionalmente, el financiamiento prevé indicadores definidos para monitorear la reducción de los riesgos climáticos físicos, así como la elaboración de evaluaciones periódicas. Además, las proyecciones de cambio climático se basan en escenarios de emisiones antropogénicas de “Trayectorias Socioeconómicas Compartidas” (SSP por sus siglas en inglés).  </t>
  </si>
  <si>
    <t>Dependiendo del riesgo que la actividad esté minimizando, refiérase a los indicadores de otros sectores bajo el objetivo de adaptación</t>
  </si>
  <si>
    <t>Actividades adaptadas</t>
  </si>
  <si>
    <t>La actividad debe cumplir con alguno de los siguientes criterios:
  - Criterio de contribución sustancial 1 : La actividad económica debe reducir todos los riesgos climáticos físicos y materiales para esa actividad en la medida de lo posible y sobre la base del mejor esfuerzo.
 - Criterio de contribución sustancial 2: La actividad económica y sus medidas de adaptación no afectan negativamente los esfuerzos de adaptación de otras personas, la naturaleza y activos. Además, apoya la adaptación sistémica
Adicionalmente, debe cumplir obligatoriamente con el criterio de contribución sustancial 4: Realizar un seguimiento de los resultados de adaptación.</t>
  </si>
  <si>
    <t>Criterio 1: Informe técnico de evaluación de riesgos climáticos y resiliencia, que sustente la reducción de riesgos o el fortalecimiento de la resiliencia del proyecto, mediante análisis cuantitativo y cualitativo según el nivel de riesgo, usando por ejemplo la metodología del BID "Evaluación de Riesgo de Desastres y Cambio Climático"
  - Plan de adaptación del proyecto (medidas concretas de adaptación diseñadas, justificación técnica de reducción de riesgo climático físico y material)
Criterio 2:  Análisis de vulnerabilidad, que demuestre que no hya "mala adaptación", es decir,  que el activo o actividad no traslada el riesgo a terceros, no incrementa vulnerabilidades en otras zonas y no deteriora servicios ecosistémicos
Criterio 4: Evaluaciones periódicas de seguimiento de resultados de la adopción incluidas en el plan de manejo ambiental</t>
  </si>
  <si>
    <t>US AG2. Sector: Agricultura</t>
  </si>
  <si>
    <t>1. Cumplir con la normativa panameña respecto al uso del suelo y el cuidado del medio ambiente.  
2. Se deberán incorporar medidas adicionales dirigidas a la gestión de temas ambientales prioritarios en el plan predial 
3. Adoptar las inversiones, o prácticas consideradas sostenibles que se detallan de forma específica en las secciones para el sector agrícola</t>
  </si>
  <si>
    <t>1. Solicitar la documentación que permita demostrar la validación de la normativa establecida en el requisito (o las normativas que las reemplacen). En su defecto, solicitar una declaración de cumplimiento relacionando las normativas aplicables.
2. Solicitar el plan predial del área donde se desarrolla el proyecto, donde se evidencie la incorporación de la gestión ambiental en dos niveles, mediante medidas para la protección de los recursos naturales y medidas para potenciar beneficios ambientales y productivos. El documento de la taxonomía lista algunas medidas ejemplo que pueden ser integradas en dicho plan predial.
3. Solicitar un documento técnico del proyecto, pueden ser planes de manejo, certificaciones ambientales vigentes, licencias o permisos, que permita evidenciar la adopción de una de las inversiones o prácticas listadas en el documento de la taxonomía.</t>
  </si>
  <si>
    <t>I. Reducción de emisiones de GEI (tCO2eq evitadas/año) -
Ej., Metano por manejo de residuos, N2O o sus derivados en suelos fertilizados
II.  % del predio para regeneración o conservación
III. Kg de agroquímicos reemplazados
IV. Lt o m3 de agua empleados para riego
Calidad del suelo
V.  % de materia orgánica
VI. Contenido de nitritos, nitratos y fósforo en el suelo
Calidad del agua
VII. Coliformes fecales y totales
VIII. Contenido de sustancias tóxicas
IX. Población de organismos benéficos presentes en el territorio</t>
  </si>
  <si>
    <t xml:space="preserve"> 1. Evitar la modificación del hábitat. 
2. Proteger las áreas de bosque natural. 
3. Disponer al menos un 30% del predio para regeneración o conservación. 
4. Impedir la introducción de especies no nativas o con tendencias invasoras,  
5. Controlar el uso de agroquímicos 
6. Presentar un plan de gestión de las áreas naturales del predio. 
7. Presentar un plan de manejo de agroquímicos junto con un plan de manejo integrado de plagas.</t>
  </si>
  <si>
    <t>Solicitar y verificar:
1. Plan de Manejo Ambiental (PMA) o plan predial donde se tomen medidas para proteger la biodiversidad y los ecosistemas, medidas para evitar la propagación de especies invasoras, manejo integrado de plagas (MIP) y plan de manejo de fertilizantes, entre otros.
2. Validar que el predio no se encuentre dentro de áreas protegidas , fuera de la frontera agrícola o en áreas con zonas boscosas continuas. Esta validación puede realizarse mediante mapas de uso del suelo, mapas de cobertura vegetal, imágenes satelitales, o mapas de las zonas con área de bosque natural.
3.  Validar que en el plan predial se delimiten áreas de exclusión para regeneración o conservación
4. En el manual de buenas prácticas y trazabilidad agrícola está dispuesto el formulario oficial PN-BPTA-002 que puede ser validado para garantizar la protección y restauración de la biodiversidad y sus ecosistemas.</t>
  </si>
  <si>
    <t>1.Uso eficiente de los recursos naturales. 
2. Emplear fuentes de energía renovables.  
3. Promover y fortalecer acciones y prácticas que disminuyan las externalidades negativas de las actividades desarrolladas en las cadenas productivas y de valor sobre el medio ambiente. 
4. Mano de obra local, utilizar 20% de mano de obra local.
5.  Uso de materias primas locales, utilizar al menos un 20% de materias primas locales. 
6. Anclaje en el territorio, emprendimientos hace alianzas con instituciones públicas, civiles o privadas locales.</t>
  </si>
  <si>
    <t>1. Solicitar y verificar el PMA, plan predial o documento técnico del lugar donde se desarrolla el proyecto, que presente evidencias de lo siguiente: 
- Medidas para la protección y el uso adecuado de los recursos naturales.
- Fuentes de energía para actividades en el predio
- Manejo adecuado de residuos.
- Indicadores relacionados a trabajadores y aliados del proyecto.
- Inventario de materias primas, con caracterización del lugar de compra</t>
  </si>
  <si>
    <t>1. Proteger corredores ribereños, humedales y otros cuerpos de agua. 
2. Proteger y restaurar el bosque de galería de los afluentes de las cuencas hidrográficas. 
3. Demostrar congruencia con planes de ordenamiento de cuencas, humedales y demás recursos hídricos. 
4. Controlar la contaminación de los cursos y cuerpos de agua por su alto contenido de sedimentos, nutrientes y agroquímicos. 
5. Regular el volumen de agua extraído y devuelto a fuentes naturales, mejorando la eficiencia de uso por unidad de producción. Presentar un plan de uso del agua, con medidas para limitar su uso y su contaminación.</t>
  </si>
  <si>
    <t>1. Solicitar y verificar el PMA, plan predial o documento técnico del lugar donde se desarrolla el proyecto, que presente evidencias de lo siguiente:  
- Ubicación del predio frente a mapas de uso del suelo y plan de ordenamiento territorial
- Mapa de las zonas con corredores ribereños, humedales y otros cuerpos de agua y lista de medias para la mitigación de posibles impactos por la cercanía del proyecto
- Medidas para la protección de ecosistemas cercanos al predio
- Cercas para aislar las zonas con cuerpos de agua, se pueden solicitar registro fotográfico para validar.
- Medidas para evitar la contaminación de los cuerpos de agua y estrategias de uso eficiente del recurso hídrico.
2. En el manual de buenas prácticas y trazabilidad agrícola está dispuesto el formulario oficial PN-BPTA-002 que puede servir para garantizar la protección y restauración de la biodiversidad y sus ecosistemas.</t>
  </si>
  <si>
    <t>1. Prevenir la degradación física.  
2. Minimizar la degradación química. 
3. Minimizar la degradación biológica. 
4. Presentar un plan de mitigación de la erosión de acuerdo con las actividades que se pretenden desarrollar.</t>
  </si>
  <si>
    <t>1. Solicitar y verificar el PMA, plan predial o documento técnico del lugar donde se desarrolla el proyecto, que presente evidencias de lo siguiente:  
- Análisis de suelos.
- Medidas para evitar la degradación y erosión del suelo.
2. En el manual de buenas prácticas y trazabilidad agrícola está dispuesto el formulario oficial PN-BPTA-002 que puede servir para garantizar la protección y restauración de la biodiversidad y sus ecosistemas.</t>
  </si>
  <si>
    <t>Uso del Suelo (Transversal)¦Agricultura¦US AG2. Sector: Agricultura</t>
  </si>
  <si>
    <t>US F3. Sector: Forestal</t>
  </si>
  <si>
    <t>1. Cumplir con la normativa panameña respecto al uso del suelo y el cuidado del medio ambiente.  
2. Se deberán incorporar medidas adicionales dirigidas a la gestión de temas ambientales prioritarios en el plan predial 
3. Adoptar las inversiones, o prácticas consideradas sostenibles que se detallan de forma específica en las secciones para el sector forestal</t>
  </si>
  <si>
    <t>I. Emisiones capturadas o fijadas /ha
II. % del predio para regeneración o conservación
III. % de área a ser aprovechada
Calidad del suelo
IV. % de materia orgánica
 V. Contenido de nitritos, nitratos y fósforo en el suelo
 VI. % suelo recuperado/ restaurado
 VII. Área en zonas de recarga de cuenca reparada o protegida
 VIII. Área aislada mediante barreras cercas vivas o cortafuegos
Biodiversidad
 IX. Número de árboles/ha sembrados
  X. Número de especies nativas por ha
  XI. Número de especies de organismos benéficos identificados
  XII. Número de especies silvestres no forestales</t>
  </si>
  <si>
    <t>1. Evitar la modificación del hábitat. 
2. Proteger las áreas de bosque natural. 
3. Disponer al menos un 30% del predio para regeneración o conservación. 
4. Impedir la introducción de especies no nativas o con tendencias invasoras,  
5. Controlar el uso de agroquímicos 
6. Presentar un plan de gestión de las áreas naturales del predio. 
7. Presentar un plan de manejo de agroquímicos junto con un plan de manejo integrado de plagas.</t>
  </si>
  <si>
    <t xml:space="preserve">Solicitar y verificar: 
1. Plan de Manejo Ambiental (PMA) o plan predial donde se tomen medidas para proteger la biodiversidad y los ecosistemas, medidas para evitar la propagación de especies invasoras, manejo integrado de plagas (MIP) y plan de manejo de fertilizantes, entre otros.
2. Mapa de las zonas con área de bosque natural y de cultivo forestal.
3. Validar que el predio no se encuentre dentro de áreas protegidas , fuera de la frontera agrícola o en áreas con zonas boscosas continuas. Esta validación puede realizarse mediante mapas de uso del suelo, mapas de cobertura vegetal, imágenes satelitales, o mapas de las zonas con área de bosque natural.
4. Validar que en el plan predial se delimiten áreas de exclusión para regeneración o conservación
</t>
  </si>
  <si>
    <t xml:space="preserve"> 1.Uso eficiente de los recursos naturales. 
2. Emplear fuentes de energía renovables.  
3. Promover y fortalecer acciones y prácticas que disminuyan las externalidades negativas de las actividades desarrolladas en las cadenas productivas y de valor sobre el medio ambiente. 
4. Mano de obra local, utilizar 20% de mano de obra local.
5. Uso de materias primas locales, utilizar al menos un 20% de materias primas locales. 
6. Anclaje en el territorio, emprendimientos hace alianzas con instituciones públicas, civiles o privadas locales.</t>
  </si>
  <si>
    <t xml:space="preserve"> 1.Proteger corredores ribereños, humedales y otros cuerpos de agua. 
2. Proteger y restaurar el bosque de galería de los afluentes de las cuencas hidrográficas. 
3. Demostrar congruencia con planes de ordenamiento de cuencas, humedales y demás recursos hídricos. 
4. Controlar la contaminación de los cursos y cuerpos de agua por su alto contenido de sedimentos, nutrientes y agroquímicos. 
5 Regular el volumen de agua extraído y devuelto a fuentes naturales, mejorando la eficiencia de uso por unidad de producción. Presentar un plan de uso del agua, con medidas para limitar su uso y su contaminación.</t>
  </si>
  <si>
    <t xml:space="preserve">1. Solicitar y verificar el PMA, plan predial o documento técnico del lugar donde se desarrolla el proyecto, que presente evidencias de lo siguiente:  
- Ubicación del predio frente a mapas de uso del suelo y plan de ordenamiento territorial
- Mapa de las zonas con corredores ribereños, humedales y otros cuerpos de agua y lista de medias para la mitigación de posibles impactos por la cercanía del proyecto
- Medidas para la protección de ecosistemas cercanos al predio
- Cercas para aislar las zonas con cuerpos de agua, se pueden solicitar registro fotográfico para validar.
- Medidas para evitar la contaminación de los cuerpos de agua y estrategias de uso eficiente del recurso hídrico.
</t>
  </si>
  <si>
    <t>1. Prevenir la degradación física.  
2. Minimizar la degradación química. 
3. Minimizar la degradación biológica. 
4 Presentar un plan de mitigación de la erosión de acuerdo con las actividades que se pretenden desarrollar.</t>
  </si>
  <si>
    <t xml:space="preserve">1. Solicitar y verificar el PMA, plan predial o documento técnico del lugar donde se desarrolla el proyecto, que presente evidencias de lo siguiente:  
- Análisis de suelos.
- Medidas para evitar la degradación y erosión del suelo.
</t>
  </si>
  <si>
    <t>Uso del Suelo (Transversal)¦Forestal¦US F3. Sector: Forestal</t>
  </si>
  <si>
    <t>US G1. Sector: Ganadería</t>
  </si>
  <si>
    <t>1. Cumplir con la normativa panameña respecto al uso del suelo y el cuidado del medio ambiente.  
2. Se deberán incorporar medidas adicionales dirigidas a la gestión de temas ambientales prioritarios en el plan predial 
3. Adoptar las inversiones, o prácticas consideradas sostenibles que se detallan de forma específica en las secciones para el sector ganadero</t>
  </si>
  <si>
    <t>1. Solicitar la documentación que permita demostrar la validación de la normativa establecida en el requisito (o las normativas que las reemplacen). En su defecto, solicitar una declaración de cumplimiento relacionando las normativas aplicables.
- Verificar mediante geolocalización (Ej. mediante ArcGIS), la ubicación de la finca y comparar con el respectivo uso de suelo correspondiente, la ausencia de humedales cercanos y que este fuera de áreas protegidas.
2. Solicitar el plan predial del área donde se desarrolla el proyecto, donde se evidencie la incorporación de la gestión ambiental en dos niveles, mediante medidas para la protección de los recursos naturales y medidas para potenciar beneficios ambientales y productivos. El documento de la taxonomía lista algunas medidas ejemplo que pueden ser integradas en dicho plan predial.
3. Solicitar un documento técnico del proyecto, pueden ser planes de manejo, certificaciones ambientales vigentes, licencias o permisos, que permita evidenciar la adopción de una de las inversiones o prácticas listadas en el documento de la taxonomía.</t>
  </si>
  <si>
    <t>I. Reducción de emisiones de GEI (tCO2eq evitadas/año) (Ej., Metano)
II. % del predio para regeneración o conservación
Calidad del suelo
III. % del suelo cubierto por vegetación
IV. % de materia orgánica
V. Contenido de nitritos, nitratos y fósforo en el suelo
VI. Individuos /ha 
VI. kg de agroquímicos reemplazados
VII. Numero de corredores o zonas conectados
VIII. m3 de agua cosechada/ almacenada
IX.  Numero de bebederos/ corrales/ áreas de sombra por individuos</t>
  </si>
  <si>
    <t xml:space="preserve">Solicitar y verificar: 
1. Mapa de las zonas de bosque natural
2. Cercas para aislar las zonas de bosque natural, se pueden solicitar registros fotográficos para su validación.
3. Plan de Manejo Ambiental (PMA) o plan predial donde se aborden medidas para evitar la propagación de especies invasoras, manejo integrado de plagas (MIP), plan de manejo de fertilizantes, entre otros. 
4. Validar que el predio no se encuentre dentro de áreas protegidas , fuera de la frontera agrícola o en áreas con zonas boscosas continuas. Esta validación puede realizarse mediante mapas de uso del suelo, mapas de cobertura vegetal, imágenes satelitales, o mapas de las zonas con área de bosque natural.
5. Validar que en el plan predial se delimiten áreas de exclusión para regeneración o conservación
6. Validar declaración de uso de herbicidas banda verde
7. Adicionalmente validar la participación de los productores en el programa de Buenas Prácticas Ganaderas (BPG) que establecen lineamientos para la producción pecuaria sostenible. 
</t>
  </si>
  <si>
    <t>1. Uso eficiente de los recursos naturales. 
2. Emplear fuentes de energía renovables.  
3. Promover y fortalecer acciones y prácticas que disminuyan las externalidades negativas de las actividades desarrolladas en las cadenas productivas y de valor sobre el medio ambiente. 
4. Mano de obra local, utilizar 20% de mano de obra local.
5. Uso de materias primas locales, utilizar al menos un 20% de materias primas locales. 
6. Anclaje en el territorio, emprendimientos hace alianzas con instituciones públicas, civiles o privadas locales.</t>
  </si>
  <si>
    <t xml:space="preserve">1. Solicitar y verificar el PMA, plan predial o documento técnico del lugar donde se desarrolla el proyecto, que presente evidencias de lo siguiente:  
- Ubicación del predio frente a mapas de uso del suelo y plan de ordenamiento territorial
- Mapa de las zonas con corredores ribereños, humedales y otros cuerpos de agua y lista de medias para la mitigación de posibles impactos por la cercanía del proyecto
- Medidas para la protección de ecosistemas cercanos al predio
- Cercas para aislar las zonas con cuerpos de agua, se pueden solicitar registro fotográfico para validar.
- Medidas para evitar la contaminación de los cuerpos de agua y estrategias de uso eficiente del recurso hídrico.
</t>
  </si>
  <si>
    <t>Uso del Suelo (Transversal)¦Ganadería¦US G1. Sector: Ganadería</t>
  </si>
  <si>
    <t>Categoria</t>
  </si>
  <si>
    <t>Biodiversidad</t>
  </si>
  <si>
    <t>Suelo</t>
  </si>
  <si>
    <t>Recurso hídrico</t>
  </si>
  <si>
    <t>Restauración y Promoción</t>
  </si>
  <si>
    <t xml:space="preserve">
•Aumentar la diversidad y abundancia de especies, buscando conectar fragmentos no degradados y recuperar zonas ya atenuadas bajo un enfoque de corredores biológicos y/o áreas de amortiguación.
•Realizar la siembra y el mantenimiento de vegetación: árboles, arbustos, manglares y otros ecosistemas naturales.
• Fomentar el uso de especies nativas o compatibles con el hábitat original.
• Combatir especies invasoras preexistentes, sin deterioro del equilibrio biológico
 • Fortalecer prácticas que permitan el uso racional de nutrientes y el control biológico de plagas, enfermedades o parásitos, promoviendo el desarrollo de organismos deseables que actúan como depredadores naturales, descomponedores y parasitoides.</t>
  </si>
  <si>
    <t xml:space="preserve">  • Usar técnicas de laboreo que permitan mínimas perturbaciones (reducción o eliminación de las labranzas, remoción de biomasa, sobrepastoreo, quemas de la cobertura vegetal).
  • Mejorar la estructura y porosidad del suelo, mediante la utilización de especies de raíces profundas y adaptadas a la zona según condiciones edafoclimáticas.
  • Tecnificar el manejo de la humedad y la escorrentía superficial, en zonas vulnerables (secas y erosionadas).
 • Mejorar la fertilidad del suelo, de acuerdo con las condiciones locales, mediante el mantenimiento de las coberturas vegetales, la rotación y diversificación de los cultivos, el uso de fertilizantes y enmiendas orgánicas y/o establecimiento de sistemas agroforestales.
 • Medir el contenido de materia orgánica y la actividad biológica como indicadores de fertilidad.</t>
  </si>
  <si>
    <t xml:space="preserve"> • Reforestar y restaurar zonas de producción, captación y regulación del agua y el microclima.
 • Restaurar, rehabilitar o recuperar quebradas, manantiales y humedales, con sus correspondientes bosques de galería. Identificar el área específica a ser restaurada.
 •  Usar tecnologías y métodos de control de transporte y
deposición de sedimentos, nutrientes y agroquímicos.
 • Estabilizar terrenos con pendientes por medio de obras, medidas de control de erosión y siembra en curvas de nivel, barreras y coberturas vivas.
•  Promover el mejoramiento de la eficiencia, identificando fuentes de agua utilizadas; verificando ofertas, consumos, pérdidas y rendimientos.
 • Tecnificar los sistemas de riego y drenaje.
 • Promover el establecimiento de sistemas de cosecha de agua donde se justifique.
 • Indicar la meta de eficiencia en la planificación predial.</t>
  </si>
  <si>
    <t>Acción climática</t>
  </si>
  <si>
    <r>
      <rPr>
        <b/>
        <sz val="11"/>
        <color theme="1"/>
        <rFont val="Calibri"/>
        <family val="2"/>
      </rPr>
      <t>Adaptación climática</t>
    </r>
    <r>
      <rPr>
        <sz val="11"/>
        <color theme="1"/>
        <rFont val="Calibri"/>
        <family val="2"/>
      </rPr>
      <t xml:space="preserve">
• Promover mayor eficiencia, identificando fuentes de agua utilizadas; verificando disponibilidad de agua, consumos, pérdidas y rendimientos.
• Tecnificar el riego y el drenaje.
• Promover el establecimiento de sistemas de cosecha de agua donde se justifique.
• Indicar la meta de eficiencia en la planificación predial.
</t>
    </r>
    <r>
      <rPr>
        <b/>
        <sz val="11"/>
        <color theme="1"/>
        <rFont val="Calibri"/>
        <family val="2"/>
      </rPr>
      <t>Mitigación</t>
    </r>
    <r>
      <rPr>
        <sz val="11"/>
        <color theme="1"/>
        <rFont val="Calibri"/>
        <family val="2"/>
      </rPr>
      <t xml:space="preserve">
• Aumentar el uso de especies vegetales de mayor fijación de carbono.
• Protección de bosques, hábitats costeros y marinos (carbono azul).
• Introducción de sistemas agroforestales,
• Reducción de emisiones de metano relacionadas con el manejo de residuos agrícolas.
• Reducir emisiones por quema de biomasa.</t>
    </r>
  </si>
  <si>
    <r>
      <rPr>
        <b/>
        <sz val="11"/>
        <color theme="1"/>
        <rFont val="Calibri"/>
        <family val="2"/>
      </rPr>
      <t xml:space="preserve">Adaptación climática
• </t>
    </r>
    <r>
      <rPr>
        <sz val="11"/>
        <color theme="1"/>
        <rFont val="Calibri"/>
        <family val="2"/>
      </rPr>
      <t xml:space="preserve">Prevenir los deslaves y derrumbes en ciclos de alta precipitación.
• Evitar la erosión por acción del viento.
• Reducir el ritmo de los procesos de desertificación y otras formas de degradación climática.
</t>
    </r>
    <r>
      <rPr>
        <b/>
        <sz val="11"/>
        <color theme="1"/>
        <rFont val="Calibri"/>
        <family val="2"/>
      </rPr>
      <t xml:space="preserve">Mitigación
</t>
    </r>
    <r>
      <rPr>
        <sz val="11"/>
        <color theme="1"/>
        <rFont val="Calibri"/>
        <family val="2"/>
      </rPr>
      <t>• Aumentar y retener el contenido de carbono aéreo y subterráneo o del suelo, mediante la aplicación de buenas prácticas de labranza y cobertura con pasturas mejoradas y especies leñosas en sistemas ganaderos.
• Disminuir las emisiones de N2O en suelos fertilizados. Reducción del uso de fertilizantes nitrogenados.</t>
    </r>
  </si>
  <si>
    <r>
      <t xml:space="preserve">Adaptación climática
</t>
    </r>
    <r>
      <rPr>
        <sz val="11"/>
        <color theme="1"/>
        <rFont val="Calibri"/>
        <family val="2"/>
      </rPr>
      <t>• Mejorar la estabilización, restauración y protección de las zonas de recarga de los acuíferos.
• Reducir el potencial de sedimentación de embalses
• Ajustar los criterios de planificación hídrica, de acuerdo con la evaluación de escenarios climáticos y adecuarlos a los planes de adaptación climática aplicables.
• Proteger y optimizar la oferta hídrica para otros usos no agrícolas, garantizar los caudales mínimos ecológicos (para las funciones de los ecosistemas de agua dulce y costeros), especialmente en períodos de escasez hídrica.
• Establecer medidas y sistemas de control para el manejo de la escorrentía en temporadas de lluvias.</t>
    </r>
    <r>
      <rPr>
        <b/>
        <sz val="11"/>
        <color theme="1"/>
        <rFont val="Calibri"/>
        <family val="2"/>
      </rPr>
      <t xml:space="preserve">
Mitigación
</t>
    </r>
    <r>
      <rPr>
        <sz val="11"/>
        <color theme="1"/>
        <rFont val="Calibri"/>
        <family val="2"/>
      </rPr>
      <t>• Disminuir emisiones de metano en sistemas de tratamiento y en cultivos con uso intensivo del agua.</t>
    </r>
  </si>
  <si>
    <t>CS</t>
  </si>
  <si>
    <t>Nivel_forestal</t>
  </si>
  <si>
    <t xml:space="preserve">Ejemplos </t>
  </si>
  <si>
    <t xml:space="preserve">Las actividades contempladas para este sector son: explotación de carne y leche en bovinos; explotación de bovinos para otros propósitos; explotación de ovinos; explotación de caprinos.
La elegibilidad de las inversiones ambientalmente sostenibles en este sector se fundamenta en la transición hacia una ganadería sostenible donde se gestione de manera sinérgica el buen manejo del agua, el suelo y la diversidad biológica local en la actividad pecuaria.
Las acciones deberán generar un impacto positivo en: i) la protección y manejo de los recursos hídricos; ii) la conservación y recuperación de los suelos; iii) la diversidad biológica local en aras de producir alimentos para el ganado de alta calidad; iv) la conservación de bosques y otros ecosistemas naturales; v) la restauración ecológica de tierras y agro paisajes degradados
</t>
  </si>
  <si>
    <t>División y rotación de potreros</t>
  </si>
  <si>
    <t>Separar las áreas de pastoreo en un patron definido adaptado al tamaño de la finca (generalmente no más de 2-3 días), manteniendo así la capacidad de regeneración de las pasturas.
Mediante la planificación de los potreros es posible identificar áreas adecuadas para pastoreo y las zonas más frágiles para la restauración o de mayor valor para la conservación.
Para cercas eléctricas emplear equipos de tecnología de punta, capacidad tecnológica para detectar fallas y perdidas de energía en las mismas.</t>
  </si>
  <si>
    <t>Cercas eléctricas, postes (preferiblemente de madera viva o material reciclado) no derivados de bosques naturales e instalación</t>
  </si>
  <si>
    <t xml:space="preserve">  - Equipos de cogeneración de energía / equipo de energía solar / equipo para generación de energía geotérmica
 - Luminaria LED
 - Otros cultivos producción de biocombustibles bioenergéticos
 - Maquinaria y equipos de producción con biocombustibles
 - Viveros
 - Motores eficientes
 - Sistemas de bombeo eficientes
 - Modernización del sistema de enfriamiento
 - Biodigestores
- Calentadores de agua solar, sistemas solares térmicos
- Generadores eólicos
- Establecimiento de plantaciones forestales (compensación)
- Instalaciones fuentes renovables bioenergía
- Mantenimiento plantaciones forestales
- Sistemas fotovoltaicos</t>
  </si>
  <si>
    <t>Manejo eficiente y protección de fuentes de agua</t>
  </si>
  <si>
    <t>Recoger, almacenar, conservar el agua para proveer al ganado una fuente limpia y confiable ante la variación estacional y climática. Cosechar el agua y construir acueductos ganaderos. Proteger las fuentes naturales de agua del acceso directo del ganado; p.ej. con obras para aislar zonas de bosques ribereños, sembrar especies nativas para restauración de las áreas de ronda de las quebradas, evitar desvío de ríos y quebradas, preservar manantiales y humedales.</t>
  </si>
  <si>
    <t>Bebederos, mangueras, flotadores, boyas, bombas, tanques de almacenamiento y tubería, gestión del bosque de galería de las fuentes de aguas naturales (conservación o restauración con árboles propios del área geográfica).</t>
  </si>
  <si>
    <t>Gestión del pastoreo</t>
  </si>
  <si>
    <t xml:space="preserve">  - Cálculo de la carga animal
 - Manejo de pastizal (rotacional, diferido, PARI, PRV)
 - Explotaciones multi-especies de ganado</t>
  </si>
  <si>
    <t xml:space="preserve"> - Cercos eléctricos
 - Funcionamiento de rotación con energía solar
 - Bancos de proteína a base de pastos o árboles forrajeros</t>
  </si>
  <si>
    <t>Protección física del suelo y aumento en la biomasa aérea y subterránea</t>
  </si>
  <si>
    <t>Prevenir sobrepastoreo en suelos, respetando tiempos de ocupación y recuperación de la vegeración que favorecen raíces de mayor penetración (retención de carbono).
Evitar pastoreo en suelos compactados, húmedos o con drenaje pobre.
Prevenir la erosión del suelo realizando obras sencillas para manejar la escorrentía y reducir la erosión eólica sembrando cercas vivas o setos forrajeros.
Implementación de sistemas agroforestales. Creación de viveros de árboles, arbustos o plantas similiares de importancia agroforestal, preferentemente con especies locales. Establecimiento de cultivos de cobertura, de peferencia con especies de fácil manejo.</t>
  </si>
  <si>
    <t>Con tecnologías agroforestales pecuarias:
- Material vegetal y semillero, de acuerdo con especificaciones técnicas
- Barreras rompe vientos
- Plantación de linderos
- Cinturones de protección
- Cercas vivas o setos simples o multiestrato con especies forestales o frutales de uso múltiple
- Hileras con árboles locales o franjas boscosas a orilla de arroyos, ríos u otros cuerpos de agua
- Bancos de proteína o de energía
- Árboles dispersos en potreros (en mediana o alta densidad)
- Introducción de franjas de zacates, herbáceas, arbustivas y árboreas intercaladas en potreros (Alley farming) o zonas agrícolas (Alley cropping, MIAF)
- Creación de zonas de conectividad mediante corredores de vegetación o cercos vivos diversificados y multiestrato
- Reforestación y revegetación con especies nativas considerando principios ecológicos
- Uso de materiales orgánicos muertos como cobertura</t>
  </si>
  <si>
    <t>Prácticas intermedias</t>
  </si>
  <si>
    <t>Diversificación de actividades productivas</t>
  </si>
  <si>
    <t xml:space="preserve"> -A partir de terrenos dedicados al pastoreo
- A partir de terrenos con plantaciones forestales, frutales o pastizales, basado en la vocación y uso del suelo definido
- Producción bajo sombra</t>
  </si>
  <si>
    <t>Con tecnologías agroforestales pecuarias:
- Pastoreo en plantaciones de cultivos perennes
- Pastoreo en plantaciones forestales
- Huertos familiares con ganadería de traspatio</t>
  </si>
  <si>
    <t>Recuperación del suelo degradado</t>
  </si>
  <si>
    <t xml:space="preserve"> - Labranza cero, labranza de conservación
- Cultivos de cobertura
 - Subsuelo y/o barbecho donde sea justificable para romper capas endurecidas que limitan la infiltración y el desarrollo de raíces
- Encalado
- Riego de auxilio también se justifican
- Sistema de manejo de pastoreo recional voisin (PRV)</t>
  </si>
  <si>
    <t xml:space="preserve"> - Establecimiento de cultivos de cobertura y abonos verdes
- Rehabilitación de pastizales degradados mediante manejo agronómico adecuado
- Establecimiento de praderas mixtas (gramíneas/leguminosas) en pastizales degradados o en zonas  erosionadas
- Uso de materiales orgánicos muertos como cobertura
- Exclusión del pastoreo convencional en tierras degradadas
- Aplicación de composta o lixiviados en el suelo (en praderas cultivadas o zonas agrícolas)
- Curcas a nivel, terrazas, surcado a contorno, represas, zanjas desviadoras de escorrentía
- Barreras vivas usando especies vegetales (leñosas) con sistema radicular profundo y extenso. P.ej. cholo pepalo, balo o mata ratón, coquillo
- Producción y uso de abonos orgánicos y verdes, no fertilizantes sintéticos.
- Uso de métodos alternativos a los desparasitantes químicos
- Sistema de manejo Pastoreo Racional Voisin</t>
  </si>
  <si>
    <t>Gestión de la alimentación del ganado y bienestar animal</t>
  </si>
  <si>
    <t xml:space="preserve"> -  Uso de alimentos de alta calidad nutricional (alta proporción de materia seca digestible).
-  Evitar uso de hormonas y antibióticos.
-  Favorecer el bienestar animal (sombra, tiempo de descanso, rumia y alimentación, bebederos accesibles, barreras naturales contra el viento, y espacio para actividades sociales de los rebaños. Incluye la adecuación de la infraestructura como corrales etológicos y caminos ecológicos).
-  Evaluar la dieta animal para así proponer o no estrategias planificadas que cubran los requerimientos nutricionales y quizás estimar emisiones de CH4 por fermentación entérica (dieta balanceada disminuye emisiones) (Dong et al. 2006)
 - Todas las practicas deben ser propuestas por asistencia técnica</t>
  </si>
  <si>
    <t xml:space="preserve"> - Bancos de proteína, pastura en callejones.
 - Picadoras de forraje.
 - Elabora y utiliza ensilados.
 - Uso de leguminosas.
 - Bloques multinutricionales.
 -Pasto de corte, forraje hidropónico.
 - Suplementos dietéticos para reducir las emisiones.
-  Asistencia técnica en bienestar animal e insumos relacionados.
- Uso de métodos alternativos a los desparasitantes químicos</t>
  </si>
  <si>
    <t>Prácticas avanzadas</t>
  </si>
  <si>
    <t>Sistemas silvopastoriles intesivos (SSPI)</t>
  </si>
  <si>
    <t>Fomentar un arreglo agroforestal más integral, donde se combinen las prácticas mencionadas anteriormente, como setos forrajeros y árboles en altas densidades, bajo patrones de rotación fijos.
Los bancos forrajeros, los bancos mixtos de forraje, así como los setos forrajeros son tipos de arreglos que permiten una mayor variedad de especies, un alto beneficio proteico, el reciclaje de nutrientes, la retención de humedad del suelo y fomentan la biodiversidad. Asimismo, dar prioridad al ganado criollo, utilizando razas locales Guaimí y Guabalá, pero sin limitarse a estas razas. En condiciones específicas, deben utilizarse razas más adaptadas, siguiendo siempre los consejos de la asistencia técnica.</t>
  </si>
  <si>
    <t xml:space="preserve"> - Compra y siembra de especies probadas en Panamá en varias regiones y condiciones
 -  Adecuación de potreros, sombra, bebederos e insumos relacionados.</t>
  </si>
  <si>
    <t>Conservación</t>
  </si>
  <si>
    <t>El predio incluye un área dedicada a la conservación y/o mantenimiento de ecosistemas forestales funcionales con la condición de mantener y aumentar las reservas de carbono durante un periodo igual o superior a 20 años a través de la aplicación de buenas prácticas (Evidencia mapa Google Earth del predio con distribución de usos del suelo o fotografías reciente).</t>
  </si>
  <si>
    <t xml:space="preserve"> - Presentar alguna certificación que demuestre que el área se ha conservado voluntariamente.
 - Realizar pagos por servicios ambientales.
 - Dedicar o destinar un porcentaje del predio para regeneración o conservación.</t>
  </si>
  <si>
    <t>Manejo de residuos</t>
  </si>
  <si>
    <t xml:space="preserve">  - Manejo del estiércol: Aprovechar un buen manejo de estiércol, orina y otros residuos orgánicos (especialmente en fincas especializadas en leche)bajo un plan de manejo de abonos.
 - Evitar la acumulación de estiércol en espacios cerrados como tabulados o semi-tabulados, garantizando que sea estratégicamente distribuido por el sistema de pastoreo rotativo.
- Utilizar cultivos de cobertura (como el botón de oro) y cultivos agrícolas (sorgo, leguminosas, trigo, avena, habas) como abono verde.
 - Realizar cargas instantáneas de estiércol (esta acción puede tener efectos negativos en la pastura, lo más recomendable es que los desechos pasen por un periodo de descomposición, ya sea en una tina para este fin y luego sea esparcido en las pasturas como fertilizante líquido o sólido
- Manejo de basura</t>
  </si>
  <si>
    <t xml:space="preserve">  - Equipo, material, herramientas e insumos (p.ej., composteras, plántulas, semillas, mano de obra, lombricompuestos).
 - Composteo, bocashi, biofertilizantes (supermagro, té de composta).
-  Biochar.
- Lombricomposteo, vermicompostaje.
- Tinas e tratamiento/ descomposición de estiércol
(purines)
- Uso de lixiviados.
- Biodigestores.
-  Almacenamiento temporal de residuos inorgánicos de la actividad agrícola.
- Cualquier práctica que reduzca o compense CH4 y N2O en un 20%.</t>
  </si>
  <si>
    <t>Manejo de bienestar animal</t>
  </si>
  <si>
    <t>La exposición prolongada al estrés puede afectar
gravemente al rendimiento de los animales. Este
problema provoca una reacción en cadena que pone en peligro desde la salud del animal hasta la calidad del producto final.
Además de ser una cuestión ética, el bienestar animal también está relacionado con la rentabilidad de los productores rurales.</t>
  </si>
  <si>
    <t xml:space="preserve"> - Sistemas de climatización
- Galpones amplios
- Control de enfermedades</t>
  </si>
  <si>
    <t>Prácticas de no elegibilidad</t>
  </si>
  <si>
    <t xml:space="preserve">  Seleccione prácticas de no elegibilidad en el dropdown "práctica" para ver la descripción</t>
  </si>
  <si>
    <t xml:space="preserve"> - Fuera de la frontera agrícola
- En terranos con cambios recientes de uso de suelo
- Zonas boscosas continuas: terrenos de más de una hectaréa con árboles de más de cinco metros de altura y una cubierta de copas superior al 30% o árboles capaces de alcanzar esos umbrales in situ
- Humedales: terrenos cubiertos o saturados de agua permanentemente o durante una parte importante del año (ej. manglares, sabanas inundables)
- Zonas núcleo de Áreas Naturales Protegidas
- Terrenos sin vocación para la ganadería cuyo mejor uso es el forestal</t>
  </si>
  <si>
    <t xml:space="preserve"> - Prácticas no elegibles - </t>
  </si>
  <si>
    <t>La elegibilidad de las inversiones ambientalmente sostenibles en este sector se fundamenta en enfoques de producir-conservando, teniendo también un impacto en la restauración de los ecosistemas y un manejo integral del paisaje productivo para responder a los retos de la producción baja en carbono y resiliente al cambio climático.
La producción debera enfocarse en: i) la protección y manejo racional y eficiente de los recursos hídricos; ii) la conservación, aprovechamiento racional y recuperación de los suelos; iii) la conservación de los bosques, biodiversidad, y otros ecosistemas naturales; iv) la restauración y regeneración ecológica de tierras y agro paisajes degradados y en proceso de degradación; v) la adaptación de los sistemas productivos a la variabilidad climática, y a los principios de sostenibilidad, agricultura regenerativa, conservación del ambiente, la reducción de las emisiones y la contaminación, considerando los factores de rentabilidad; vi) la diversificación, rotación y asociación de cultivos; vii) aplicar buenas prácticas agricolas (BPA)</t>
  </si>
  <si>
    <t xml:space="preserve"> - Fuera de la frontera agrícola
-  En terrenos con cambios recientes de uso de suelo (p. ej. de forestal a ganadero o agrícola, así como de ganadero a agrícola).
- Zonas núcleo de Áreas Naturales Protegidas.
- Terrenos sin vocación para la agricultura cuyo mejor uso es otra actividad.
-  Deforestación en zonas de importancia ambiental.
-  Alto riesgo de daño ecológico y contaminación de fuentes hídricas
- Terrenos frágiles, inestables y altamente vulnerables a eventos naturales (inundación, erosión, sequías)</t>
  </si>
  <si>
    <t xml:space="preserve"> - Constitución y fortalecimiento de organizaciones que implementen prácticas básicas
- Ahorro energético y energías limpias
- Drones de uso agrícola
- Sembradoras de precisión
- Maquinaria, equipos, accesorios y herramientas que faciliten la labranza mínima y de conservación
- Maquinaria y accesorios que brinden alternativas a la quema de residuos
- Macro túneles
- Invernaderos (siempre y cuando el material sea reciclable)
- Maquinaria y equipo de biodigestores
- Agricultura protegida, motores y equipos eficientes
- Sistemas de bombeoy de riego eficientes 
- Modernización del sistema de enfriamiento
- Establecimiento y mantenimiento de plantaciones forestales
- Cercas vivas
- Labranza de conservación
- Sistemas agrosilvopastoriles, agroforestales, agro-silvícolas
- Producción bajo sombra
- Sistemas silvopastoriles</t>
  </si>
  <si>
    <t>Rotación de cultivos (en cultivos transitorios o de ciclo corto)</t>
  </si>
  <si>
    <t>En cultivos de ciclo corto se realizan rotaciones de acuerdo con un programa periódico según la región, con el fin de diversificar la producción y controlar el ciclo reproductivo de plagas. Establecer cultivos asociados para manejo de la humedad, fertilidad y actividad biológica.
Hacer rotaciones con abono verde permite mejorar la productividad.</t>
  </si>
  <si>
    <t>Semillas, plántulas, equipamiento, herramientas nuevas prácticas de gestión mano de obra y asistencia técnica, que faciliten la rotación de cultivos</t>
  </si>
  <si>
    <t>Gestión de fertilizantes y prevención de contaminación</t>
  </si>
  <si>
    <t xml:space="preserve"> - Realizar análisis de suelos a fin de disponer de información confiable, para la selección y dosificación adecuada de fertilizantes y así evitar contaminación de suelos y acuíferos
 - Determinar la relación Carbono-Nitrógeno y realizar un plan de uso racional y controlado de productos nitrogenados y fosfatados por hectárea acorde con los requerimientos del cultivo y a la condición bioquímica inicial del suelo
 - Hacer el monitoreo de la fertilidad del suelo y del estado nutricional de los cultivos con base en las condiciones locales del suelo
- Introducir mejores prácticas de manejo en los sistemas productivos para optimizar la productividad, evitando contaminar por exceso de nutrientes
- Preferir los abonos orgánicos, si están disponibles localmente. Si se requieren fertilizantes no orgánicos, tener en cuenta las dosis específicas, evitando pérdida y contaminación del medio ambiente
- Sembrar árboles adaptados
- Fomentar la adopción de prácticas agroecológicas</t>
  </si>
  <si>
    <t xml:space="preserve">  - Equipamiento, herramientas y materiales de aplicación de fertilizantes, que permitan una dosificación oportuna, eficiente y eficaz (cuando el cultivo lo requiera, en la cantidad necesaria, con la calidad especificada)
- Sistemas de riego eficientes, con sistemas de fertilización integrada en el agua de riego
 - Servicios de muestreo, laboratorio e interpretación de resultados de los análisis de suelos
- Equipos, herramientas, instalaciones y materia prima para elaboración de biofertilizantes y producción de organismos benéficos
- Fortalecimiento de capacidades para la producción de bioinsumos</t>
  </si>
  <si>
    <t>Control de plagas y enfermedades</t>
  </si>
  <si>
    <t xml:space="preserve"> - Manejo Integrado de Plagas para el control de plagas y enfermedades
- Siempre que sea posible, los controles deben realizarse utilizando bioinsumos y organismos benéficos
- En caso de requerir el uso de agroquímicos, deben utilizarse plaguicidas y fertilizantes registrados y permitidos en el país y que NO esten incluidos en el convenio de Estocolomo y NO sean de las clases 1a o 1b en la clasificación de la OMS según su peligrosidad</t>
  </si>
  <si>
    <t xml:space="preserve"> - Insumos para el control biológico y físico de plagas y enfermedades, p.ej., semillas de plantas repelentes, trampas o redes
- Fortalecimiento de capacidades para la aplicación de técnicas de monitoreo de plagas y enfermedades</t>
  </si>
  <si>
    <t xml:space="preserve"> - siempre que sea posible, debe reducirse el laboreo intensivo del suelo, siendo preferible la labranza mínima, con cobertura permanente del suelo y uso de abonos verdes
 - En suelos con pendiente, hacer la siembra en curvas de nivel a través de terrazas, coberturas vegetales de enraizamiento profundo u otros métodos que contribuyan a reducir la escorrentía superficial, el lavado de nutrientes y los procesos erosivos. En cultivos de alta densidad de siembra como el arroz, levantar diques en contorno, para reducir la escorrentía superficial.
- Mantener una cobertura de biomasa del suelo en al menos 80% del predio.
- Conservación de fragmentos y corredores lineales de vegetación nativa y fomentar cercas vivas diversificadas y multiestrato</t>
  </si>
  <si>
    <t xml:space="preserve"> - Semillas, abonos, equipamiento ligero para obras de protección del suelo
- Fortalecimiento de cpacidades para la aplicación de técnicas y establecimiento de obras de conservación de suelos y control de erosión
- Equipos, materiales, herramientas y mano de obra para el establecimiento y manejo de obras y prácticas de conservación de suelos
- Material reproducitvo, herramientas y mano de obra para acciones de reforestación y restauración de microcuencas y corredores biológicos y construcción y mantenimiento de cercas y barreras vivas</t>
  </si>
  <si>
    <t>Gestión de recursos hídricos</t>
  </si>
  <si>
    <t xml:space="preserve">  - Mejorar la productividad hídrica de los cultivos, comparando el rendimiento de agua por hectaréa documentado según el tipo de cultivo
- Construir y mantener sistemas de drenaje adecuados y eficientes, para evirar inundaciones y anegamientos dentro y fuera de las áreas cultivadas</t>
  </si>
  <si>
    <t xml:space="preserve"> - Seguir plan de mejora de la finca según documento de planificación predial o similar
- gestionar la cosecha de agua en las fincas con invernaderso, que no permitan el aumento de la escorrentía y se reutilice el agua para las labores agrícolas
- Fortalecimiento de capacidades para la captación, almacenamiento y aprovechamiento de agua proveniente de la lluvia
 - Construcción e instalación de sistemas de cosecha de agua para su conservación y aprovechamiento agrícola</t>
  </si>
  <si>
    <t>Gestión de residuos y tratamiento del agua contaminada con desechos físicos, químicos y orgánicos</t>
  </si>
  <si>
    <t xml:space="preserve"> - Hacer una correcta recolección, tratamiento y disposición de envases vacíos de plaguicidas, de acuerdo con lo estipulado en la norma vigente aplicable
 - Reducción de la quema de los residuos de las cosechas y de biomasa vegetal para facilitar la cosecha
- Utilizar los residuos de cosecha como cubierta del suelo a manera de acolchado y para protección contra la erosión
- Establecer sistemas de monitoreo y tratamiento de aguas resifuales agrícolas a fin de remover contaminantes físicos, químicos y biológicos, previa a su descarga final</t>
  </si>
  <si>
    <t xml:space="preserve">  - Fortalecimiento de capacidades para la gestión, tratamiento y disposición adecuada de residuos agrícolas y aguas servidas, contaminadas con nutrientes, agentes biológicos y partículos en suspensión
- Equipo, herramientas, insumos y mano de obra, para el Establecimiento y operación de sistemas de tratamiento y disposición final de residuos agrícolas y aguas servidas</t>
  </si>
  <si>
    <t>Abonos orgánicos o verdes (uso de coberturas vegetales)</t>
  </si>
  <si>
    <t>Sustituir los fertilizantes sintéticos por los abonos preparados a partir de material orgánico, como restos de cosecha, podeas, estiércol, pasto, etc.
Introducir abonos verdes, como el fríjol, crotalia, carnavalia, entre otros.</t>
  </si>
  <si>
    <t>Equipo, material, herramientas e insumos (p.ej., composteras, plántulas, mano de obra, lombricompuestos, vermicompostaje).
Semillas, herramientas, insumos, equipos y mano de obra para el establecimiento de cultivos para su utilización como cobertura y abonos verdes.</t>
  </si>
  <si>
    <t>Conversión de cultivos transitorios o pasturas a sistemas agroforestales y agrosilvo-pastoriles</t>
  </si>
  <si>
    <t xml:space="preserve">  - Cambiar el uso del suelo hacia sistemas con mayor captación de carbono y protección del ambiente,
mediante la transformación de los sistemas productivos tradicionales en sistemas sostenibles, climáticamente
inteligentes, tales como los sistemas agroforestales, con lo cual se contribuye con la protección del suelo
y las fuentes hídricas.
 - Como resultado de estas transformaciones, los productores pueden optar por la obtención de Certificaciones o distintivos, de producción sustentable, tales como rimus GFS, Global Gap, orgánicos, USDA, SENASICA, Rainforest Alliance, RSPO, (HACCP), BRC, ISO 14001, ISEAL ALLIANCE u otras que reconozcan la mitigación de emisiones de GEI, lo cual podría representar beneficios y oportunidades adicionales.</t>
  </si>
  <si>
    <t xml:space="preserve">   - Semillas, plántulas, material, incluyendo
el necesario para el desarrollo de viveros, y otros insumos (equipamiento, herramientas y mano de obra).</t>
  </si>
  <si>
    <t>Introducción de policultivos o cultivos asociados en cultivos permanentes</t>
  </si>
  <si>
    <t>Incorporar el sistema de policultivo o cultivos asociados con especies compatibles (de preferencia nativas maderables o frutales) para proteger el suelo, aumentar la fijación de carbono y nitrógeno, diversificar la producción y aumentar la resiliencia a la variabilidad climática</t>
  </si>
  <si>
    <t>Semillas, plántulas, materiales, insumos,
herramientas y equipos, mano de obra y
asistencia técnica, para establecer viveros.</t>
  </si>
  <si>
    <t>Mejoramiento del material genético en semillas y material reproductivo.
Biotecnología en cadenas productivas agrícolas</t>
  </si>
  <si>
    <t xml:space="preserve"> - Utilizar semillas mejoradas y nuevos germoplasmas desarrollados para aumentar el rendimiento y la resiliencia a la variabilidad climática (estos ya existen para arroz, maíz, fríjol y yuca).
 - Material reproductivo in vitro
- Utilizar biotecnología para la producción de insumos agrícolas derivados de biomasa residual de cultivos (p.ej., biofertilizantes y bio
fungicidas), así como para el desarrollo de extractos y aceites con aplicación farmacéutica, alimentaria, cosmética, industrial, etc.</t>
  </si>
  <si>
    <t>Material reproductivo, incluyendo plantas in vitro, insumos, equipos, herramientas, equipos, mano de obra y asistencia técnica para establecer y manejar bancos de germoplasma.
Fortalecimiento de capacidades, asistencia técnica, equipos, instalaciones, herramientas, materiales, insumos, y mano de obra para el procesamiento de la biomasa agrícola residual en la producción de bioinsumos de uso diverso</t>
  </si>
  <si>
    <t>Biodigestores, Equipamiento e instalación
 - Elaborar fertilizantes y gas a partir de estiércol y otros residuos orgánicos, utilizando protocolos que garanticen la inocuidad de los productos resultantes
Eficiencia energética con energías limpias
 - Ahorrar energía y aprovechar sus fuentes renovables, incluido el gas metano.
- Generación de biomasa para combustible y/o abono, mantenimiento de equipos para mejorar la eficiencia de la energía, generadores a gas derivados de biodigestores, sistemas fotovoltaicos, etc.</t>
  </si>
  <si>
    <t xml:space="preserve">
Las actividades contempladas para este sector son: Reducción de la deforestación, de la degradación de bosques naturales y otros riesgos forestales; la Restauración de suelos forestales degradados, la conservación y aprovechamiento sostenible de los bosques naturales y la reforestación con fines comerciales.
La elegibilidad de las inversiones ambientalmente sostenibles en este subsector se fundamenta en la gestión, conservación y buen manejo de los bosques naturales, así como el aprovechamiento sostenible de las plantaciones forestales con fines comerciales.
Las actividades deberan generar un impacto positivo en: i) la protección y manejo de los recursos hídricos, ii) la conservación y recuperación de los suelos, iii) la conservación de los bosques y otros ecosistemas naturales, iv) la restauración ecológica de tierras y agro paisajes degradados, v) incremento de la biomasa por fijación de dióxido de carbono
</t>
  </si>
  <si>
    <t>1.1  Reducción de la deforestación, de la degradación de bosques naturales y otros riesgos forestales</t>
  </si>
  <si>
    <t xml:space="preserve">   -</t>
  </si>
  <si>
    <t>Manejo y control del bosque</t>
  </si>
  <si>
    <t>Implementar programas de gestión del bosque para disminuir los riesgos y desarrollar estrategias de control. Riesgos: tala y quema ilegal, especies invasoras y plagas, enfermedades, incendios forestales, efecto del cambio climático.</t>
  </si>
  <si>
    <t>Estrategias de reducción de riesgos y refuerzos a las acciones de control (p.ej., fortalecimiento al cuerpo de guardabosques y operaciones de fiscalización).
Apoyo a la forestería comunitaria y a proyectos regionales de protección y manejo de bosques.</t>
  </si>
  <si>
    <t>Sistemas de monitoreo y control de la cobertura boscosas</t>
  </si>
  <si>
    <t>Poner en marcha sistemas de análisis satelital, sistemas aéreos de monitoreo y control,  y protocolos de alertas para acciones de fiscalización.</t>
  </si>
  <si>
    <t>Software, hardware, servicios de análisis, drones, licencias y equipos de comunicación.</t>
  </si>
  <si>
    <t>Desarrollo de viveros</t>
  </si>
  <si>
    <t>Construir la infraestructura necesaria para viveros que preserven el material vegetal de los bosques de la zona de conformidad con las directrices del Ministerio de ambiente.</t>
  </si>
  <si>
    <t xml:space="preserve"> - Edificaciones y servicios para el funcionamiento de viveros, incluyendo el uso eficiente del agua (p.ej., cosecha de agua lluvia y riego por goteo) y de la energía.
- Semillas, plántulas y otros insumos.</t>
  </si>
  <si>
    <t>Enriquecimiento de plantaciones forestales</t>
  </si>
  <si>
    <t>Agregar especies nativas al inventario forestal de las plantaciones existentes para mejorar su integración con el enterno natural. Continuar con el establecimiento de especies adaptadas, como el Pino caribe, que contribuyan a crear las condiciones para el establecimiento natural de especies nativas.</t>
  </si>
  <si>
    <t xml:space="preserve">  - Semillas y plántulas especies nativas
 - Valorar las plantaciones con Pinus caribae como una especie adaptada que crea las condiciones para el cremiento del bosque nativo de forma natural</t>
  </si>
  <si>
    <t>Integración de servicios ecosistémicos</t>
  </si>
  <si>
    <t>Facilitar y promover esquemas de valoración de la biodiversidad y servicios ecosistémicos, como: Pagos por Servicios Ecosistémicos (PSE), captura de carbono, valores culturales, REDD+, Bancos de Hábitat, servicios de regulación y de apoyo a los ecosistemas, entre otros.</t>
  </si>
  <si>
    <t xml:space="preserve"> - Servicios de apoyo técnico y disfusión
 - Inversión en programas complementarios, necesarios para mejorar la factibilidad de los proyectos.</t>
  </si>
  <si>
    <t>Desarrollo de la base productiva y de mercado para productivos no madurables y servicios del bosque</t>
  </si>
  <si>
    <t>Identificar y desarrollar alternativas productivas para el fomento de la cadena de valor de productos no maderables.
Desarrollo de condiciones para la oferta de servicios en el bosque en congruencia con la normativa aplicable.</t>
  </si>
  <si>
    <t>Ejemplos de bio negocios elegibles: apiarios, comercio de frutos, extractos y esencias, entre otros.
Apoyos al turimo de naturaleza (p.ej., avistamiento de aves, ecoturismo.), evaluación de la capacidad de carga de los sitios de interés turístico.</t>
  </si>
  <si>
    <t>Normatividad e institucionalidad forestal</t>
  </si>
  <si>
    <t>Mejorar el marco normativo y la gobernanza forestal para fortalecer el entorno de negocios</t>
  </si>
  <si>
    <t>Estudios, asesorías, capacitación, herramientas de gestión, como bases de datos y estadísticas unificadas.</t>
  </si>
  <si>
    <t>1.2. Desarrollo tecnológico, asistencia técnica e infraestructura básica</t>
  </si>
  <si>
    <t>Modelos forestales sostenibles y formación de personal capacitado (incluye productos forestales no maderables)</t>
  </si>
  <si>
    <t>Fortalecer las instituciones dedicadas a la investigación aplicada y la formación profesional para desarrollar y difundir modelos forestales
sostenibles. Estos modelos incluyen tecnología sobre especies y forma de manejo, que permitan su desarrollo comercial e integración al paisaje natural panameño.</t>
  </si>
  <si>
    <t>Refuerzos a programas; fomento de convenios de desarrollo tecnológico con el sector privado y de formación de capital humano; capacitaciones sobre negocios verdes, carbono, enriquecimiento, REDD+, Economía Circular y PSA.</t>
  </si>
  <si>
    <t>Infraestructura básica para un aprovechamiento sostenible</t>
  </si>
  <si>
    <t>Adecuar y construir una infraestructura mínima para el aprovechamiento de productos y servicios de bosques.</t>
  </si>
  <si>
    <t>Senderos, veredas y accesos, refugios forestales para plantación y corte, cabañas de ecoturismo, aserraderos y talleres para el procesamiento eficiente de madera y torres para avistamiento de aves.</t>
  </si>
  <si>
    <t>Tecnología verde para el sector forestal</t>
  </si>
  <si>
    <t xml:space="preserve">   -Aprovechar las energías renovables en la región y producir fertilizantes y gas a partir de residuos orgánicos.
 - Procurar ahorrar energía y hacer un buen uso de fuentes renovables, incluido el gas metano. Usar eficientemente el agua. Producción de carbón
vegetal a partir de los residuos del aprovechamiento y árboles caídos en el bosque. Incorporar el uso de secadores solares de madera.</t>
  </si>
  <si>
    <t xml:space="preserve"> - Biodigestores, energía eólica, bio combustibles, energía solar (p.ej.; celulosa, carbón vegetal, secadores de madera a partir de energías renovables), sistemas fotovoltaicos, gestión hídrica (p.ej.; plantas de osmosis inversa), sistemas y prácticas para aumentar la eficiencia y eficacia del uso de energía y del agua, equipamiento, instalación y mano de obra.</t>
  </si>
  <si>
    <t>2.1. Restauración de suelos forestales degradados</t>
  </si>
  <si>
    <t>Recuperación y manejo del suelo</t>
  </si>
  <si>
    <t xml:space="preserve">  - Aumentar la cobertura del suelo con plantas vivas y/o residuos vegetales para acrecentar la materia orgánica, el carbono orgánico, la actividad biológica, la estabilidad de agregados y la retención de humedad en el suelo. Realizar un adecuado mantenimiento al material plantado.
  - Establecer la relación y un plan de uso de bio productos para la restauración por hectárea, acorde al cultivo.
 - Hacer monitoreo de la fertilidad del suelo y del estado nutricional de los cultivos, con base en las condiciones locales.</t>
  </si>
  <si>
    <t>Semillas, equipamiento ligero para obras de protección del suelo. De ser necesario, obras de reconformación de la topografía para reducir la erosión u otros factores degradantes. Establecimiento de barreras vivas y muertas para conservación del suelo.</t>
  </si>
  <si>
    <t>Conservación de recursos hídricos y manejo del agua</t>
  </si>
  <si>
    <t xml:space="preserve"> - Reparar y/o proteger las zonas de recarga de cuencas y microcuencas.
 -  Gestionar el agua de acuerdo con su disponibilidad promedio y tiempos en extremos (temporales y sequías).
 -  Evitar la contaminación hídrica por exceso de nutrientes.</t>
  </si>
  <si>
    <t xml:space="preserve"> - Materiales para aislamiento o cerramiento de zonas de recarga (en caso de ganado). Plántulas de especies indicadas para la rehabilitación. Obras de riego y drenaje, en caso de ser necesario.</t>
  </si>
  <si>
    <t>Restauración ecológica (de ser el objetivo principal)</t>
  </si>
  <si>
    <t xml:space="preserve"> - Mejorar e incrementar el área para el hábitat y su conectividad. Recuperar la estructura y restaurar la función ecosistémica del área a intervenir.
 - Además de recuperar el suelo y manejar el agua, se busca conectar o crear bloques, parches o corredores de espesura vegetal o bosque, reintroduciendo vegetación con especies nativas o con aquellas que facilitan la recuperación y regeneración. Restaurando y conectando los relictos de bosques se permite cumplir con funciones críticas para la fauna y flora.
 - Utilizar métodos no químicos de
control de plagas y arvenses.</t>
  </si>
  <si>
    <t>Plántulas o establecimiento de viveros propios, equipo, maquinaria, insumos que permitan el mantenimiento del material vegetal plantado.</t>
  </si>
  <si>
    <t>Desarrollo de viveros y servicios de plantación</t>
  </si>
  <si>
    <t>Construir viveros comerciales a mayor escala que provean el material vegetal de la región o de especies que sean idóneas para la restauración.</t>
  </si>
  <si>
    <t>Construcción de viveros con sus servicios. Semillas y plántulas.</t>
  </si>
  <si>
    <t>Barreras rompe vientos, cercas vivas, cortafuegos</t>
  </si>
  <si>
    <t>Aislar el área por medio de cercados con postes que no procedan de bosque natural y alambre o cercas vivas manteniendo en lo posible los corredores usados por la fauna silvestre. manejo sostenible de cercas vivas para la producción de postes y su propagación</t>
  </si>
  <si>
    <t>Semillas y plántulas
de especies nativas,
materiales y mano de obra</t>
  </si>
  <si>
    <t>Protección de bosque y sistemas de monitoreo</t>
  </si>
  <si>
    <t>Establecer o reforzar la protección de bosques y su monitoreo, por medio de vigilancia, forestería comunitaria, sistemas de monitoreo aéreo y satelital.</t>
  </si>
  <si>
    <t>Guardabosques, materiales
de apoyo, equipos de comunicación, software, hardware, análisis, drones, licencias de sistemas de monitoreo y control</t>
  </si>
  <si>
    <t>Enriquecimiento de plantación forestal</t>
  </si>
  <si>
    <t>Agregar especies nativas al inventario forestal de las plantaciones existentes para mejorar su integración con el entorno natural.</t>
  </si>
  <si>
    <t>Semillas y plántulas de especies nativas de uso
múltiple, priorizando aquellas que produzcan frutos o semillas para la fauna.</t>
  </si>
  <si>
    <t>Productos no maderables y servicios relacionados</t>
  </si>
  <si>
    <t>Fomentar bio negocios que provean de ingresos complementarios, como: apiarios, comercio de frutos, extractos y esencias, turismo científico y ecoturismo.</t>
  </si>
  <si>
    <t>Asesoría y plan de negocios. Construcción de inmuebles básicos, como edificación de bodegas, sala de preparación, servicios sanitarios y otros insumos. Mano de obra.</t>
  </si>
  <si>
    <t>Integración de servicios ecosistémico</t>
  </si>
  <si>
    <t>Adoptar esquemas de valoración de la biodiversidad y servicios ecosistémicos, como p. ej.: PSA, captura de carbono, valores culturales, REDD+, Bancos de Hábitat.</t>
  </si>
  <si>
    <t>Servicios para preparar el diseño y desarrollo de proyectos, certificación, verificación y validación.</t>
  </si>
  <si>
    <t>2.2. Conservación, manejo y aprovechamiento sostenible de los bosques naturales</t>
  </si>
  <si>
    <t>Gestión de los bosques naturales</t>
  </si>
  <si>
    <t>Conservar, manejar y/o aprovechar los bosques naturales según lo descrito en el Plan de Ordenamiento Forestal aprobado conforme a lo establecido en la Guía Metodológica para Desarrollar Planes Generales de Manejo Forestal (PGMF) - RESOLUCIÓN No. AG-0613-2009</t>
  </si>
  <si>
    <t>Reducción de riegos y control, refuerzos al cuerpo de guardabosques y esquemas similares, apoyo a la forestería comunitaria y a proyectos regionales de protección y manejo de bosques.</t>
  </si>
  <si>
    <t>Monitoreo y control de los bosques naturales</t>
  </si>
  <si>
    <t>Ejecutar un plan de monitoreo de la condición física y funcional de los bosques, a una escala que permita acción local, y sistemas de control para proteger la integridad de los bosques.</t>
  </si>
  <si>
    <t xml:space="preserve"> - Servicios e insumos para el monitoreo de campo.
 - Software, hardware, servicios de análisis, drones, licencias y equipos de comunicación.</t>
  </si>
  <si>
    <t>Desarrollo de viveros y control de plagas para mantener las especies de los bosques naturales</t>
  </si>
  <si>
    <t xml:space="preserve"> - Construir la infraestructura necesaria para hacer viveros que preserven el material genético de los bosques naturales.
 -  Realizar un efectivo control de arvenses y plagas en bosques naturales y viveros.</t>
  </si>
  <si>
    <t xml:space="preserve"> - Edificaciones, servicios y materiales para el funcionamiento de los viveros, incluyendo el uso eficiente del agua (p. ej., recolección de aguas lluvia y riego por goteo) y la energía.
 -  Control integrado de arvenses y plagas.</t>
  </si>
  <si>
    <t xml:space="preserve"> -  Implementar esquemas de valoración de la biodiversidad y servicios ecosistémicos, como PSA, captura de carbono, valores culturales, REDD+, Bancos de Hábitat.</t>
  </si>
  <si>
    <t xml:space="preserve"> - Servicios para el diseño y desarrollo de proyectos, certificación, verificación y validación. Apoyo en la conformación y fortalecimiento de organizaciones de base comunitarias que apoyen en la integración y uso sostenible de los bienes y servicios ecosistémicos</t>
  </si>
  <si>
    <t>Estructurar y poner en marcha bio negocios, como p. ej., apiarios, comercio de frutos, extractos y esencias, turismo científico o ecoturismo.</t>
  </si>
  <si>
    <t xml:space="preserve"> - Asesoría y plan de negocios. Construcción de inmuebles básicos, como edificación de bodegas, sala de preparación, servicios sanitarios y otros insumos. Mano de obra. Apoyar los mecanismos de comercialización a nivel nacional e internacional.</t>
  </si>
  <si>
    <t>2.3. Reforestación con fines comerciales</t>
  </si>
  <si>
    <t>Manejo de fertilizantes y control de plagas y enfermedades</t>
  </si>
  <si>
    <t xml:space="preserve">  -  Establecer la relación y un plan de uso de productos nitrogenados y fosfatados por hectárea, acorde con el tipo de plantación, el monitoreo de la fertilidad del suelo y el estado nutricional de los árboles, esto con base en las condiciones locales. Introducir mejores prácticas para optimizar la productividad, evitando contaminar por exceso de nutrientes. Preferir los abonos orgánicos si están disponibles.
 - Utilizar métodos no químicos de control de plagas y arvenses, dentro del marco del manejo integrado de plagas. En caso necesario, usar bioinsumos, plaguicidas y fertilizantes permitidos en el país para la producción ecológica, bajo control estricto de técnica y dosis de aplicación.
 -  implementar para reforestación prácticas de sostenibilidad con rentabilidad, mediante la utilización de sistemas agroforestales y producción multiestratos, que permita un manejo productivo y rentable.</t>
  </si>
  <si>
    <t xml:space="preserve"> - Equipamiento y materiales de aplicación de fertilizantes que permiten la dosificación oportuna (cuando el cultivo lo requiera) y eficiente.
 -  Insumos para el control biológico y físico de plagas y enfermedades; p. ej.: semillas de plantas repelentes, trampas o redes.
-  Incorporación de sistemas taugya, especies frutales y sistemas de producción multiestratos dentro de las plantaciones que mejoren la rentabilidad y la generación de empleo en el área.</t>
  </si>
  <si>
    <t>Conservación del suelo y manejo del agua</t>
  </si>
  <si>
    <t xml:space="preserve"> - Intervenir lo menos posible el suelo: preparación o labranza mínima. Controlar las malezas, evitando erosión. Usar abonos verdes.
 - Mejorar la productividad hídrica de las plantaciones, comparando el rendimiento hídrico por hectárea y documentado por tipo de cultivo. Introducir sistemas de eficiencia del uso del agua en el riego. Prevenir contaminación hídrica con residuos orgánicos o químicos. Evitar daño a cursos de agua durante la movilización.</t>
  </si>
  <si>
    <t xml:space="preserve"> -  Semillas, abonos y equipamiento ligero para obras de protección del suelo.
 - Construcción y equipamiento que permita el manejo eficiente del agua (acueductos, canalizaciones, riego por goteo para plántulas, etc.). Plateo de los árboles, que permite penetración y conservación del agua.</t>
  </si>
  <si>
    <t>Barreras rompe vientos, rompe fuegos y contra heladas, y cercas vivas</t>
  </si>
  <si>
    <t xml:space="preserve"> - Proteger física y biológicamente la plantación, por medio de árboles y arbustos que actúan contra la acción del viento, incendios, heladas, inundaciones y plagas.
 - Construir cercas vivas con especies nativas, permitiendo así la integración con el entorno natural y al mismo tiempo proveer cercado al predio.
-  Creación de corredores biológicos en áreas de protección y conservación dentro de las plantaciones comerciales.</t>
  </si>
  <si>
    <t>Semillas y plántulas
de árboles y arbustos
adecuados para cada tipo
de riesgo.</t>
  </si>
  <si>
    <t>Caminos o carreteras forestales.</t>
  </si>
  <si>
    <t xml:space="preserve">  - Formar caminos o carreteras forestales dentro del predio de bosques para adelantar su aprovechamiento. Los caminos deben ser de un ancho no mayor a 5 metros y construidos con afirmado del suelo y subbase granular.</t>
  </si>
  <si>
    <t xml:space="preserve"> -  Materiales necesarios para la construcción de caminos forestales.
Sistemas mecánicos para el traslado de trozas, poleas, cadenas y rotores.</t>
  </si>
  <si>
    <t xml:space="preserve">  -  Sustituir fertilizantes de síntesis con abonos preparados a partir de material orgánico, como restos de cosecha, podas, estiércol, pastos, etc. Introducir dichos abonos verdes a la plantación. Estas preparaciones deben contar con protocolos para garantizar la inocuidad del material</t>
  </si>
  <si>
    <t>Equipo, material, herramientas e insumos (p. ej., composteras, plántulas, mano de obra, vermicompost, etc.).</t>
  </si>
  <si>
    <t>Protección de los bosques y sistemas de monitoreo</t>
  </si>
  <si>
    <t>Establecer o reforzar laprotección de los bosques y su monitoreo a través de vigilancia, forestería comunitaria, sistemas de monitoreo aéreo y satelital.</t>
  </si>
  <si>
    <t>Guardabosques, materiales de apoyo, equipos de comunicación, software, hardware, análisis, drones, licencias de sistemas de monitoreo y control.</t>
  </si>
  <si>
    <t>Enriquecimiento de la plantación forestal con corredores biológicos o en policultivos</t>
  </si>
  <si>
    <t xml:space="preserve">  -  Agregar especies complementarias al inventario forestal de las plantaciones existentes para mejorar su productividad y su integración con el paisaje natural.</t>
  </si>
  <si>
    <t xml:space="preserve">  - Semillas y plántulas de especies complementarias, establecimiento.
 - incorporar especies con potencial productivo y de conservación multiestratos (café, cacao, palmas comestibles, cabuya, pita, especies de tintes y otras)</t>
  </si>
  <si>
    <t>Adoptar esquemas de valoración de la biodiversidad y servicios ecosistémicos, como PSA, captura de carbono, valores culturales, REDD+, Bancos de
Hábitat.</t>
  </si>
  <si>
    <t>Procesos de estructuración, desarrollo, certificación, verificación y validación. identificación de áreas con potencial ecoturísticos</t>
  </si>
  <si>
    <t>Sectores_filtrados</t>
  </si>
  <si>
    <t>Actividades_filtradas</t>
  </si>
  <si>
    <t>Objetivos ambientales (Criterios generales)</t>
  </si>
  <si>
    <t>NHDS aplicables</t>
  </si>
  <si>
    <t>Objetivo Uso del suelo</t>
  </si>
  <si>
    <t>Objetivos_US</t>
  </si>
  <si>
    <t>Criterios de elegibilidad</t>
  </si>
  <si>
    <t>Nivel de prácticas</t>
  </si>
  <si>
    <t>Prácticas filtradas (old) IGNORAR</t>
  </si>
  <si>
    <t>Categoria forestal filtrada</t>
  </si>
  <si>
    <t>Prácticas filtradas condicional forestal</t>
  </si>
  <si>
    <t>Definición sector</t>
  </si>
  <si>
    <t>Descripción practica seleccionada con condición forestal</t>
  </si>
  <si>
    <t>copy</t>
  </si>
  <si>
    <t>Uso sostenible y protección de la biodiversidad y sus ecosistemas</t>
  </si>
  <si>
    <t>2. Gestión del suelo</t>
  </si>
  <si>
    <t>3. Uso sostenible y protección del recurso hídrico y los ecosistemas marinos</t>
  </si>
  <si>
    <t>4. Transición hacia Economía Circular</t>
  </si>
  <si>
    <t xml:space="preserve">Criterio de Contribución Sustancial </t>
  </si>
  <si>
    <r>
      <t xml:space="preserve">Documentación </t>
    </r>
    <r>
      <rPr>
        <b/>
        <u/>
        <sz val="14"/>
        <color rgb="FF000000"/>
        <rFont val="Aptos Narrow"/>
      </rPr>
      <t>sugerida</t>
    </r>
    <r>
      <rPr>
        <b/>
        <sz val="14"/>
        <color rgb="FF000000"/>
        <rFont val="Aptos Narrow"/>
      </rPr>
      <t xml:space="preserve"> para dar cumplimiento al criterio de contribución sustancial</t>
    </r>
  </si>
  <si>
    <t>1) Adaptación al cambio climático</t>
  </si>
  <si>
    <t>2) Protección y restauración de la biodiversidad y sus ecosistemas</t>
  </si>
  <si>
    <r>
      <rPr>
        <b/>
        <sz val="14"/>
        <color rgb="FF000000"/>
        <rFont val="Aptos Narrow"/>
      </rPr>
      <t xml:space="preserve">Documentación </t>
    </r>
    <r>
      <rPr>
        <b/>
        <u/>
        <sz val="14"/>
        <color rgb="FF000000"/>
        <rFont val="Aptos Narrow"/>
      </rPr>
      <t>sugerida</t>
    </r>
    <r>
      <rPr>
        <b/>
        <sz val="14"/>
        <color rgb="FF000000"/>
        <rFont val="Aptos Narrow"/>
      </rPr>
      <t xml:space="preserve"> para dar cumplimiento  / metodología</t>
    </r>
  </si>
  <si>
    <t>3) Transición hacia una economía circular</t>
  </si>
  <si>
    <t>4) Uso sostenible y protección del recurso hídrico y los ecosistemas marinos</t>
  </si>
  <si>
    <r>
      <rPr>
        <b/>
        <sz val="14"/>
        <color rgb="FF000000"/>
        <rFont val="Aptos Narrow"/>
      </rPr>
      <t xml:space="preserve">Documentación </t>
    </r>
    <r>
      <rPr>
        <b/>
        <u/>
        <sz val="14"/>
        <color rgb="FF000000"/>
        <rFont val="Aptos Narrow"/>
      </rPr>
      <t>sugerida</t>
    </r>
    <r>
      <rPr>
        <b/>
        <sz val="14"/>
        <color rgb="FF000000"/>
        <rFont val="Aptos Narrow"/>
      </rPr>
      <t xml:space="preserve"> para dar cumplimiento /  metodología</t>
    </r>
  </si>
  <si>
    <t>5) Prevención y control de la contaminación</t>
  </si>
  <si>
    <r>
      <rPr>
        <b/>
        <sz val="14"/>
        <color rgb="FF000000"/>
        <rFont val="Aptos Narrow"/>
      </rPr>
      <t xml:space="preserve">Documentación </t>
    </r>
    <r>
      <rPr>
        <b/>
        <u/>
        <sz val="14"/>
        <color rgb="FF000000"/>
        <rFont val="Aptos Narrow"/>
      </rPr>
      <t>sugerida</t>
    </r>
    <r>
      <rPr>
        <b/>
        <sz val="14"/>
        <color rgb="FF000000"/>
        <rFont val="Aptos Narrow"/>
      </rPr>
      <t xml:space="preserve"> para dar cumplimiento / metodología</t>
    </r>
  </si>
  <si>
    <t>6) Gestión del suelo</t>
  </si>
  <si>
    <r>
      <t>I. Capacidad instalada o proyectada (MW)
II. Generación de energía eléctrica anual (KWh/año) (proyectada vs anual)
III. Emisiones de CO</t>
    </r>
    <r>
      <rPr>
        <sz val="10"/>
        <color rgb="FF000000"/>
        <rFont val="Aptos Narrow"/>
        <scheme val="minor"/>
      </rPr>
      <t>2</t>
    </r>
    <r>
      <rPr>
        <sz val="14"/>
        <color rgb="FF000000"/>
        <rFont val="Aptos Narrow"/>
        <scheme val="minor"/>
      </rPr>
      <t>eq por kWh generada o proyectada en el ciclo de vida (tCO</t>
    </r>
    <r>
      <rPr>
        <sz val="10"/>
        <color rgb="FF000000"/>
        <rFont val="Aptos Narrow"/>
        <scheme val="minor"/>
      </rPr>
      <t>2</t>
    </r>
    <r>
      <rPr>
        <sz val="14"/>
        <color rgb="FF000000"/>
        <rFont val="Aptos Narrow"/>
        <scheme val="minor"/>
      </rPr>
      <t>eq/Kwh)</t>
    </r>
  </si>
  <si>
    <t>Ep11. Producción de hidrógeno bajo en carbono</t>
  </si>
  <si>
    <t>ETD14. Redes de transmisión y distribución para gases renovables y bajos en carbono</t>
  </si>
  <si>
    <t>Requisitos generales de elegibilidad</t>
  </si>
  <si>
    <t>Información técnica relevante para verificar requisitos específicos (No Hacer Daño Significativo)</t>
  </si>
  <si>
    <t>1) Documentación sugerida para dar cumplimiento  / metodología</t>
  </si>
  <si>
    <r>
      <t xml:space="preserve">Documentación </t>
    </r>
    <r>
      <rPr>
        <b/>
        <u/>
        <sz val="14"/>
        <color rgb="FF000000"/>
        <rFont val="Aptos Narrow"/>
      </rPr>
      <t>sugerida</t>
    </r>
    <r>
      <rPr>
        <b/>
        <sz val="14"/>
        <color rgb="FF000000"/>
        <rFont val="Aptos Narrow"/>
      </rPr>
      <t xml:space="preserve"> para dar cumplimiento  / metodología</t>
    </r>
  </si>
  <si>
    <r>
      <t xml:space="preserve">Documentación </t>
    </r>
    <r>
      <rPr>
        <b/>
        <u/>
        <sz val="14"/>
        <color rgb="FF000000"/>
        <rFont val="Aptos Narrow"/>
      </rPr>
      <t>sugerida</t>
    </r>
    <r>
      <rPr>
        <b/>
        <sz val="14"/>
        <color rgb="FF000000"/>
        <rFont val="Aptos Narrow"/>
      </rPr>
      <t xml:space="preserve"> para dar cumplimiento /  metodología</t>
    </r>
  </si>
  <si>
    <r>
      <t xml:space="preserve">Documentación </t>
    </r>
    <r>
      <rPr>
        <b/>
        <u/>
        <sz val="14"/>
        <color rgb="FF000000"/>
        <rFont val="Aptos Narrow"/>
      </rPr>
      <t>sugerida</t>
    </r>
    <r>
      <rPr>
        <b/>
        <sz val="14"/>
        <color rgb="FF000000"/>
        <rFont val="Aptos Narrow"/>
      </rPr>
      <t xml:space="preserve"> para dar cumplimiento / metodología</t>
    </r>
  </si>
  <si>
    <r>
      <t xml:space="preserve">Documentación </t>
    </r>
    <r>
      <rPr>
        <b/>
        <u/>
        <sz val="14"/>
        <color rgb="FF000000"/>
        <rFont val="Aptos Narrow"/>
      </rPr>
      <t>sugerida</t>
    </r>
    <r>
      <rPr>
        <b/>
        <sz val="14"/>
        <color rgb="FF000000"/>
        <rFont val="Aptos Narrow"/>
      </rPr>
      <t xml:space="preserve"> para dar cumplimiento /metodología</t>
    </r>
  </si>
  <si>
    <t xml:space="preserve"> 1. Los buques cumplen los límites de emisiones establecidos en la normatividad relacionada. 
2. Las embarcaciones que operen con motor Diesel marino deben cumplir con certificaciones y reconocimientos que garanticen que no contaminan la atmósfera. 
3. Se prohíbe toda emisión deliberada de sustancias que agotan la capa de ozono, así como las instalaciones que contengan sustancias que agotan la capa de ozono en buques. 
4. Los buques con sistemas o equipos que contengan sustancias que agotan la capa de ozono, se les exige disponer de un Certificado internacional de prevención de la contaminación atmosférica (IAPP) y mantener un libro registro de dichas sustancias. 
-5. Aplicar un control de las emisiones de óxidos de azufre y materia particulada al fueloil utilizado o transportado para su utilización a bordo del buque. Las medidas de control incluyen: procedimientos para el cambio del fueloil, muestreo del fueloil y control de contenido de azufre, el cual debe tener un límite de 0.50% m/m. 
</t>
  </si>
  <si>
    <t xml:space="preserve">1. Verifique las emisiones en las fichas técnicas de los buques que forman parte del proyecto.
2. Solicite certificaciones relevantes en el caso de embarcaciones que funcionen con diésel. 
3. Verifique en las fichas técnicas de las embarcaciones que estas no liberan sustancias que agotan la capa de ozono.
4. En el caso de buques con sistemas o equipos que contengan sustancias que agotan la capa de ozono, solicite Certificado internacional de prevención de la contaminación atmosférica (IAPP) y mantener un libro registro de dichas sustancias. 
5. Solicite un plan de control de las emisiones de óxidos de azufre y materia particulada al fueloil utilizado o transportado para su utilización a bordo del buque. Las medidas de control incluyen: procedimientos para el cambio del fueloil, muestreo del fueloil y control de contenido de azufre, el cual debe tener un límite de 0.50% m/m.
</t>
  </si>
  <si>
    <t>1) Documentación para dar cumplimiento / metodología</t>
  </si>
  <si>
    <r>
      <t xml:space="preserve">Documentación </t>
    </r>
    <r>
      <rPr>
        <b/>
        <u/>
        <sz val="14"/>
        <color rgb="FFFFFFFF"/>
        <rFont val="Aptos Narrow"/>
      </rPr>
      <t>sugerida</t>
    </r>
    <r>
      <rPr>
        <b/>
        <sz val="14"/>
        <color rgb="FFFFFFFF"/>
        <rFont val="Aptos Narrow"/>
      </rPr>
      <t xml:space="preserve"> para dar cumplimiento al criterio de contribución sustancial</t>
    </r>
  </si>
  <si>
    <r>
      <t xml:space="preserve">Documentación  </t>
    </r>
    <r>
      <rPr>
        <b/>
        <u/>
        <sz val="14"/>
        <color rgb="FF000000"/>
        <rFont val="Aptos Narrow"/>
      </rPr>
      <t>sugerida</t>
    </r>
    <r>
      <rPr>
        <b/>
        <sz val="14"/>
        <color rgb="FF000000"/>
        <rFont val="Aptos Narrow"/>
      </rPr>
      <t xml:space="preserve"> para dar cumplimiento al criterio de contribución sustancial</t>
    </r>
  </si>
  <si>
    <t>Se consideran elegibles las siguientes prácticas para la fabricación de cemento:  
1. Clinker de cemento: Las emisiones netas específicas asociadas a los procesos de producción de clinker son inferiores a 0.8 tCO2 e netos por tonelada de clinker gris producido. 
2. Cemento: Las emisiones netas específicas asociadas a los procesos de producción de cemento son inferiores a 0.6 tCO2 e netos por tonelada de cemento gris.  
3. Adicionalmente, las siguientes medidas de mitigación son elegibles directamente:  
- Instalación, mejora y funcionamiento de precalcinadores. 
- Instalación, actualización y funcionamiento de sistemas de recuperación de calor. 
- Instalación, actualización y funcionamiento de equipos o infraestructuras de control digitalizados. Esto puede incluir: 
  X Sensores y herramientas de medición (incluidos programas informáticos que permitan un control estrecho y en tiempo real de los procesos para mejorar la eficiencia). 
  X Comunicación y control (incluido software avanzado y salas de control, y automatización de los procesos de la planta). 
- Instalación, actualización y funcionamiento de equipos de ensayo. Por ejemplo, los sistemas automatizados de DRX (X-ray diffraction). 
- Electrificación del calor (por ejemplo, procesos de horno electrificados). 
- Instalación, mejora y funcionamiento de equipos dedicados al uso de arcilla calcinada en la producción de cemento, a diferencia del clinker. 
- Instalación, modernización y explotación de equipos dedicados al tratamiento de cenizas volantes y escorias de alto horno heredadas o históricas, procedentes de centrales eléctricas.
- Instalación, mejora y funcionamiento de equipos dedicados a la medición, control y abatimiento de emisiones al aire, mayoritarias (NOx, SOx, material particulado) y minoritarias.</t>
  </si>
  <si>
    <t>La actividad cumple uno de los siguientes criterios:
1. El plástico en forma primaria se fabrica íntegramente mediante reciclado mecánico de residuos plásticos;
2. Cuando el reciclado mecánico no sea técnicamente factible o económicamente viable, el plástico en forma primaria es completamente fabricado mediante reciclado químico de residuos plásticos y las emisiones de GEI del ciclo de vida del plástico fabricado, excluyendo los créditos calculados de la producción de combustibles, son inferiores a las emisiones de GEI del ciclo de vida del plástico equivalente en forma primaria fabricado a partir de materias primas de combustibles fósiles. Las emisiones de GEI del ciclo de vida se calculan utilizando la norma ISO 14067:2018(153) o ISO 14064-1:2018(154). Las emisiones de GEI cuantificadas durante el ciclo de vida son verificadas por un tercero independiente.
3. La fabricación derivada total o parcialmente de la materia prima renovable y sus emisiones de GEI de ciclo de vida son más bajas que las emisiones de GEI del ciclo de vida de los plásticos fabricados en forma primaria a partir de la materia prima de combustible fósil. Las emisiones de GEI del ciclo de vida se calculan utilizando metodologías como: ISO 14067: 2018 o ISO 14064-1: 2018. Las emisiones cuantificadas del ciclo de vida de GEI son verificadas por un tercero independiente.
4. La biomasa agrícola utilizada para la fabricación de plásticos debe cumplir con los umbrales de las actividades en los sectores de agricultura o forestal, o en su forma principal debe venir de fuentes sostenibles que cuentan con sellos de certificaciones, por ejemplo:
a. Consejo de Administración Forestal (FSC) 
b. Sistema voluntario de biocombustibles de biomasa (2BSvs) 
c. Bonsucro - Certificación Internacional de Sostenibilidad y Carbono (ISCC Plus) 
d. Mesa Redonda de Biomateriales Sostenibles (RSB) 
e. Mesa Redonda sobre Soja Responsable (RTRS)
El plástico fabricado utilizado para productos de consumo de un sólo uso no es elegible.</t>
  </si>
  <si>
    <t>2) Protección en restauración de la biodiversidad en sus ecosistemas</t>
  </si>
  <si>
    <t>4) Uso sostenible en protección del recurso hídrico en los ecosistemas marinos</t>
  </si>
  <si>
    <t>5) Prevención en control de la contaminación</t>
  </si>
  <si>
    <r>
      <t xml:space="preserve">La actividad es elegible si cumple con los siguientes criterios:
1. SISTEMAS NUEVOS: Se debe cumplir con los criterios de elegibilidad expuestos a continuación:
  - Captación y Plantas de potabilización: El consumo medio neto de energía para la captación y el tratamiento es igual o inferior a 0,5 kWh por metro cúbico de agua producida y la intensidad media de carbono de la energía de estos sistemas debe ser igual o inferior a 100 gCO2 / kWh durante la vida útil de la infraestructura. El consumo neto de energía puede tener en cuenta medidas que reduzcan el consumo de energía, como el control de la fuente (entradas de carga contaminante) y según corresponda, la generación de energía (como la energía hidráulica, solar y eólica).
  - Desalinización: Si se utiliza una planta desalinizadora, la energía utilizada para los sistemas deben tener emisiones de menor o igual 100gCO2 e/KWh (umbral del sector de energía proporcionado por el IPCC) o el consumo de la energía de las plantas deben ser menor de 3,5 kWh/m3 de agua potable producida.
  - Sistemas de distribución o suministro: Las fugas estructurales tienen un umbral igual o inferior a 1.5 en la zona o la red de gestión de acuerdo con el Índice de Fugas Estructurales (IFE o ILI en inglés).       
 - Para ello cumplir con las Normas Técnicas para Aprobación de Planos de los Sistemas de Acueductos y Alcantarillados Sanitarios del IDAAN, como medida preventiva.
</t>
    </r>
    <r>
      <rPr>
        <i/>
        <sz val="14"/>
        <color rgb="FF000000"/>
        <rFont val="Aptos Narrow"/>
      </rPr>
      <t>Nota</t>
    </r>
    <r>
      <rPr>
        <sz val="14"/>
        <color rgb="FF000000"/>
        <rFont val="Aptos Narrow"/>
      </rPr>
      <t>: Para la confección de los nuevos sistemas se debe cumplir con las medidas de mitigación estipuladas en el Manual de Buenas Prácticas Ambientales para Acueductos y Sistemas de Saneamiento Rurales elaborado por la Dirección del Subsector de Agua Potable y Alcantarillado Sanitario (DISAPAS) y el Ministerio de Salud.
2. SISTEMAS EXISTENTES: Se debe cumplir con los criterios de elegibilidad correspondientes expuestos a continuación:
- Captación y Plantas de potabilización: Disminuir el consumo de energía promedio del sistema, en al menos un 20% en comparación con los resultados de referencia propios promediados durante tres años en kWh por metro cúbico de suministro de agua captada y tratada.
- Sistemas de distribución o suministro: Disminuir las pérdidas (Índice de IFE) en al menos en un 20% en el segmento de la red (zona de gestión) en comparación con los resultados de referencia propios promediados para los tres años anteriores.</t>
    </r>
  </si>
  <si>
    <r>
      <rPr>
        <b/>
        <sz val="14"/>
        <color rgb="FF000000"/>
        <rFont val="Aptos Narrow"/>
      </rPr>
      <t xml:space="preserve">Documentación </t>
    </r>
    <r>
      <rPr>
        <b/>
        <u/>
        <sz val="14"/>
        <color rgb="FF000000"/>
        <rFont val="Aptos Narrow"/>
      </rPr>
      <t>sugerida</t>
    </r>
    <r>
      <rPr>
        <b/>
        <sz val="14"/>
        <color rgb="FF000000"/>
        <rFont val="Aptos Narrow"/>
      </rPr>
      <t xml:space="preserve"> para dar cumplimiento al criterio de contribución sustancial</t>
    </r>
  </si>
  <si>
    <r>
      <rPr>
        <b/>
        <sz val="14"/>
        <color rgb="FF000000"/>
        <rFont val="Aptos Narrow"/>
      </rPr>
      <t xml:space="preserve">Documentación </t>
    </r>
    <r>
      <rPr>
        <b/>
        <u/>
        <sz val="14"/>
        <color rgb="FF000000"/>
        <rFont val="Aptos Narrow"/>
      </rPr>
      <t>sugerida</t>
    </r>
    <r>
      <rPr>
        <b/>
        <sz val="14"/>
        <color rgb="FF000000"/>
        <rFont val="Aptos Narrow"/>
      </rPr>
      <t xml:space="preserve"> para dar cumplimiento /metodología</t>
    </r>
  </si>
  <si>
    <t xml:space="preserve"> I. Porcentaje de disminución de consumo de agua  frente a una linea base
 II. m3 de agua reducidos en el consumo frente a una linea base</t>
  </si>
  <si>
    <t>I. Porcentaje de disminución de consumo de agua  frente a una linea base
II. m3 de agua reducidos en el consumo frente a una línea base</t>
  </si>
  <si>
    <t>I.  Porcentaje de agua tratada y reutilizada (%)
II.  Periodo de retorno e intensidad de lluvia considerados
III. capacidad hidráulica instalada (m3 / s)
IV. Volumén de agua captada (m3)
IV. Porcentaje de eventos de lluvia gestionados sin desbordamiento (%)
V. Población beneficiada directamente (habitantes)</t>
  </si>
  <si>
    <t>I. Reducción en el número de emergencias declaradas
II. Área inundable evitada o reducida (ha)
Sequía:
III. Incremento de la retención hídrica del suelo (%)
IV. Área restaurada o conservada (ha)
V. Población beneficiada directa e indirectamente (# de personas)</t>
  </si>
  <si>
    <t>I. Productos</t>
  </si>
  <si>
    <t>Caso 2: Lista de actividades económicas y activos potencialmente elegibles para contribuir sustancialmente a la adaptación al cambio climático</t>
  </si>
  <si>
    <r>
      <t>Las estrategias de adaptación al cambio climático están estrictamente relacionadas con el contexto específico en el cual se ubican las construcciones.
Para ser elegibles deben demostrar la</t>
    </r>
    <r>
      <rPr>
        <b/>
        <sz val="14"/>
        <color rgb="FF000000"/>
        <rFont val="Aptos Narrow"/>
        <scheme val="minor"/>
      </rPr>
      <t xml:space="preserve"> reducción de riesgos climáticos o mejoramiento de la resiliencia.
</t>
    </r>
    <r>
      <rPr>
        <sz val="14"/>
        <color rgb="FF000000"/>
        <rFont val="Aptos Narrow"/>
        <scheme val="minor"/>
      </rPr>
      <t xml:space="preserve">
Criterio: Reducción de riesgos climáticos físicos y fortalecimiento de la resiliencia
La actividad económica deberá demostrar la reducción de los riesgos climáticos físicos o el mejoramiento de la resiliencia del proyecto, de conformidad con su nivel de riesgo climático, de acuerdo con lo siguiente:
a) Proyectos clasificados como de riesgo climático alto:
La demostración deberá sustentarse mediante un análisis técnico que combine enfoques cuantitativos y cualitativos, siempre que sea factible, considerando la naturaleza, escala y vida útil del proyecto.
b) Proyectos clasificados como de riesgo climático moderado o bajo:
La demostración podrá sustentarse mediante un análisis técnico de carácter cualitativo, proporcional al nivel de riesgo identificado.
Para efectos de la determinación del nivel de riesgo climático del proyecto, podrán emplearse metodologías reconocidas que consideren, entre otras, las siguientes variables: ubicación del proyecto, amenazas climáticas relevantes, características físicas del activo, nivel de beneficios o servicios provistos, y la magnitud de los posibles efectos negativos sobre terceros ante la materialización de dichas amenazas.
</t>
    </r>
  </si>
  <si>
    <t>Dirigirse a la pestaña de Generales_NHDS / Se ubican los requisitos generales y la sugerencia de documentacion a solicitar</t>
  </si>
  <si>
    <t>Suministro de electricidad, gas, vapor y aire acondicionado</t>
  </si>
  <si>
    <t>Objetivo_ambiental</t>
  </si>
  <si>
    <t>Requisito_general</t>
  </si>
  <si>
    <t>Preguntas_clave</t>
  </si>
  <si>
    <t>Fuentes_sugeridas</t>
  </si>
  <si>
    <t>1. Aplicar criterios de Economía Circular o la normativa nacional vigente relacionada a la retirada y desmantelamiento de plantas e infraestructuras relacionadas con la actividad económica.
2. Demostrar ambición para maximizar el uso eficiente, la reducción, la reparación, el reciclaje y la reutilización de materiales durante el ciclo de vida operativo de la actividad (ej, a través de acuerdos contractuales con empresas de reciclaje e integración del coste del reciclaje), el tratamiento adecuado y la eliminación de residuos (ej, una gestión adecuada al final de la vida útil de las baterías o RAEE) y el cumplimiento, como productor, de las normas de responsabilidad ampliada del productor.
3. Demostrar la ambición de que las nuevas instalaciones se diseñen y fabriquen para una alta durabilidad, fácil de desmontar, renovar y reciclar.
4. Garantizar la reparación adecuada de las instalaciones y equipos, y la accesibilidad e intercambiabilidad de los componentes del equipo de la actividad.</t>
  </si>
  <si>
    <t xml:space="preserve">¿La actividad aplica criterios de economía circular o cumple con la normativa nacional sobre retiro y desmantelamiento de plantas e infraestructuras?
¿Existen acuerdos contractuales con empresas de reciclaje para garantizar la reutilización y el tratamiento adecuado de materiales?
¿Cómo se asegura la gestión adecuada al final de la vida útil de baterías o RAEE?
¿La empresa cumple con las normas de responsabilidad ampliada del productor?
</t>
  </si>
  <si>
    <t>Plan de retiro o desmantelamiento de equipos e infraestructura, con cronograma.
- Contratos con gestores de residuos para disposición de componentes (tanques, baterías, estructuras metálicas).
- Registros de reciclaje o reutilización de materiales al momento del desmantelamiento.
- Evidencia de aprovechamiento de partes o reutilización de componentes en otros sitios.
- Certificados de disposición final emitidos por gestores autorizados.
- Contratos de proveedores, terminos de garantías
- Registros de mantenimientos realizados, con evidencias de cumplimiento de especificaciones del fabricante.
- Plan de gestión de residuos con metas de reducción, reparación y reciclaje.
- Plan de Manejo Ambiental</t>
  </si>
  <si>
    <t>1. Las descargas a cuerpos de agua deben cumplir con los permisos de descarga de agua de la autoridad nacional de ambiente competente.
2. Las emisiones que contaminan el aire deben contar con los permisos requeridos y cumplir con la normativa nacional vigente (con especial atención a los residuos peligrosos).
3. La gestión integrada de los residuos generados deberá
ser realizada por gestores de residuos debidamente
autorizados.</t>
  </si>
  <si>
    <t>¿Las emisiones al aire cumplen con la normativa nacional y cuentan con los permisos requeridos?
¿Cuenta con permisos de descarga de agua emitidos por la autoridad ambiental competente?
¿La gestión de residuos se realiza a través de gestores autorizados?</t>
  </si>
  <si>
    <t xml:space="preserve">Permiso de descarga de aguas residuales 
- Información sobre el tipo de tratamiento dado a las aguas residuales y su vertido (PTAR, alcantarillado sanitario, etc). 
- Informe técnico del sistema de tratamiento de aguas residuales.
- Contratos de mantenimiento preventivo del sistema de tratamiento.
- Actas de inspección de la autoridad ambiental (si las hay)
- Contratos con gestores autorizados para disposición de residuos peligrosos.
- Manifiestos de transporte y entrega de residuos peligrosos (aceites, solventes, filtros, baterías).
- Plan de manejo de residuos aprobado.
- Registros de recolección de residuos no peligrosos (cartón, plástico, chatarra) y certificados de disposición final.
- Plan de Manejo de Residuos de la empresa actualizado.
</t>
  </si>
  <si>
    <t>1. Identificar, evaluar y gestionar los riesgos asociados
con el consumo y la calidad del agua. Se deben utilizar
herramientas de análisis de riesgo sobre la calidad del agua cuando estén disponibles (ej, evaluaciones de riesgos por parte de las autoridades ambientales nacionales, huella hídrica, filtro de riesgo de agua de WWF, acueducto de WRI).
2. Si los activos o actividades están ubicados en áreas con estrés hídrico, se debe asegurar la implementación de planes de manejo del uso y conservación del agua, desarrollados en consulta con las entidades locales pertinentes</t>
  </si>
  <si>
    <t xml:space="preserve">
¿Se han identificado y gestionado los riesgos asociados al consumo y calidad del agua mediante herramientas como huella hídrica o evaluaciones oficiales?
Si la actividad está en zona con estrés hídrico, ¿existe un plan de manejo del agua desarrollado en consulta con autoridades locales?</t>
  </si>
  <si>
    <t>A través de la aprobación del EsIA, que incluye una sección dedicada A la calidad del agua. Esto depende de si el proyecto colinda o no con un afluente.
- Existen herramientas reconocidas (huella hídrica, filtros de riesgo WWF, WRI Aqueduct) que facilitan la evaluación.
- Plan de manejo hídrico con medidas de reducción, reutilización y tratamiento.</t>
  </si>
  <si>
    <t>1. Las nuevas instalaciones e infraestructuras financiadas no deberían ubicarse en ecosistemas estratégicos para la seguridad alimentaria, ricos en biodiversidad o que sirvan de hábitat para especies amenazadas (flora y fauna) que se encuentren en los Sistemas Nacionales de Áreas Protegidas o en la Lista Roja de la UICN. Los museos o instalaciones técnicas están exentos de este requisito
2. Para los sitios y operaciones ubicados en o cerca de
áreas sensibles a la biodiversidad (sitios del Patrimonio Mundial de la UNESCO, áreas clave para la biodiversidad, así como aquellas definidas por los Sistemas Nacionales de Áreas Protegidas), se debe llevar a cabo una evaluación adecuada de acuerdo con los criterios establecidos por la Norma de Desempeño #6 de la IFC. Para estos sitios, se debe implementar un programa de monitoreo y evaluación de la biodiversidad a largo plazo.</t>
  </si>
  <si>
    <t>¿Las instalaciones financiadas se ubican fuera de ecosistemas estratégicos, áreas protegidas o hábitats de especies amenazadas?
Si la actividad está cerca de áreas sensibles, ¿se realizó una evaluación conforme a la Norma de Desempeño #6 de la IFC y se implementa un programa de monitoreo de biodiversidad?</t>
  </si>
  <si>
    <t>Estudio de Impacto Ambiental aprobado por el Ministerio de Ambiente
- Validaciones a través de Mapas e información disponible en la página de MiAmbiente para las áreas protegidas 
- Informe de consultor biólogo confirmando que no hay afectación a especies en Lista Roja UICN.
- Informe de consultor biólogo confirmando cumplimiento con la Norma de Desempeño 6 de la IFC</t>
  </si>
  <si>
    <t>La actividad o el activo no altera la integridad fisicoquímica y biológica del suelo y, por el contrario, mejora el estado de este recurso.</t>
  </si>
  <si>
    <t>¿Cómo la actividad mejora la integridad físico-química y biológica del suelo?</t>
  </si>
  <si>
    <t>Estudio de suelo</t>
  </si>
  <si>
    <t>Adaptación al cambio climático</t>
  </si>
  <si>
    <t>1. La actividad económica no afecta negativamente los esfuerzos de adaptación de otros actores públicos o privados.
2. La actividad económica no genera mayores riesgos
climáticos para otros o es un obstáculo para la adaptación en otro lugar.
3. La actividad económica es consistente con los esfuerzos de adaptación sectoriales, regionales y/o nacionales.</t>
  </si>
  <si>
    <t>¿Cómo la actividad es consistente con los esfuerzos de adaptación sectoriales, regionales y nacionales?
¿Cómo evita generar riesgos climáticos adicionales para otros actores o territorios?</t>
  </si>
  <si>
    <t>Recolección de evidencias (permisos, planes, estudios, etc)
- Declaración ambiental que demuestre compatibilidad del proyecto con planes cantonales o sectoriales de adaptación.
- Estudio de Impacto Ambiental o declaración ambiental que identifique riesgos climáticos indirectos.
-Plan de manejo de aguas pluviales y de escorrentía que reduzca riesgos de inundación en propiedades vecinas.
- Actas de coordinación con municipalidades o entes reguladores que respalden que no afecta infraestructura de adaptación.
- Reportes de monitoreo (por ejemplo, niveles de ruido, calidad de agua, emisiones) 
- En el caso de proyectos de construcción, certificaciones  y auditorías externa como LEED y EDGE.
- Certificaciones voluntarias (por ejemplo, Carbono Neutralidad, ISO 14001) que respalden la coherencia con los objetivos de adaptación.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</si>
</sst>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8">
    <font>
      <sz val="11"/>
      <color theme="1"/>
      <name val="Aptos Narrow"/>
      <family val="2"/>
      <scheme val="minor"/>
    </font>
    <font>
      <sz val="12"/>
      <color theme="1"/>
      <name val="Aptos Narrow"/>
      <family val="2"/>
      <scheme val="minor"/>
    </font>
    <font>
      <sz val="12"/>
      <color theme="1"/>
      <name val="Aptos Narrow"/>
      <family val="2"/>
      <scheme val="minor"/>
    </font>
    <font>
      <b/>
      <sz val="11"/>
      <color theme="1"/>
      <name val="Aptos Narrow"/>
      <family val="2"/>
      <scheme val="minor"/>
    </font>
    <font>
      <sz val="11"/>
      <color rgb="FF000000"/>
      <name val="Aptos Narrow"/>
      <family val="2"/>
      <scheme val="minor"/>
    </font>
    <font>
      <b/>
      <sz val="14"/>
      <color rgb="FF000000"/>
      <name val="Aptos Narrow"/>
    </font>
    <font>
      <sz val="11"/>
      <color rgb="FF000000"/>
      <name val="Aptos Narrow"/>
      <family val="2"/>
    </font>
    <font>
      <sz val="11"/>
      <color rgb="FF000000"/>
      <name val="Aptos Narrow"/>
    </font>
    <font>
      <b/>
      <sz val="14"/>
      <color theme="1"/>
      <name val="Aptos Narrow"/>
      <family val="2"/>
      <scheme val="minor"/>
    </font>
    <font>
      <sz val="11"/>
      <color rgb="FF000000"/>
      <name val="Aptos Narrow"/>
      <scheme val="minor"/>
    </font>
    <font>
      <b/>
      <sz val="26"/>
      <color theme="1"/>
      <name val="Aptos Narrow"/>
      <family val="2"/>
      <scheme val="minor"/>
    </font>
    <font>
      <sz val="11"/>
      <color theme="1"/>
      <name val="Aptos Narrow"/>
    </font>
    <font>
      <sz val="11"/>
      <color rgb="FFFF0000"/>
      <name val="Aptos Narrow"/>
      <scheme val="minor"/>
    </font>
    <font>
      <sz val="11"/>
      <color theme="1"/>
      <name val="Aptos Narrow"/>
      <scheme val="minor"/>
    </font>
    <font>
      <sz val="14"/>
      <color rgb="FF000000"/>
      <name val="Aptos Narrow"/>
    </font>
    <font>
      <sz val="14"/>
      <color theme="1"/>
      <name val="Aptos Narrow"/>
      <family val="2"/>
      <scheme val="minor"/>
    </font>
    <font>
      <b/>
      <sz val="14"/>
      <color rgb="FF242424"/>
      <name val="Aptos Narrow"/>
    </font>
    <font>
      <sz val="14"/>
      <color rgb="FF000000"/>
      <name val="Aptos Narrow"/>
      <scheme val="minor"/>
    </font>
    <font>
      <b/>
      <sz val="14"/>
      <color rgb="FF000000"/>
      <name val="Aptos Narrow"/>
      <scheme val="minor"/>
    </font>
    <font>
      <sz val="14"/>
      <color rgb="FF000000"/>
      <name val="Aptos Narrow"/>
      <family val="2"/>
    </font>
    <font>
      <sz val="10"/>
      <color rgb="FF000000"/>
      <name val="Aptos Narrow"/>
      <scheme val="minor"/>
    </font>
    <font>
      <b/>
      <sz val="16"/>
      <color theme="1"/>
      <name val="Aptos Narrow"/>
      <family val="2"/>
      <scheme val="minor"/>
    </font>
    <font>
      <b/>
      <sz val="16"/>
      <color rgb="FF000000"/>
      <name val="Aptos Narrow"/>
    </font>
    <font>
      <sz val="14"/>
      <color theme="0"/>
      <name val="Aptos Narrow"/>
      <family val="2"/>
      <scheme val="minor"/>
    </font>
    <font>
      <b/>
      <sz val="12"/>
      <color theme="1"/>
      <name val="Aptos Narrow"/>
      <family val="2"/>
      <scheme val="minor"/>
    </font>
    <font>
      <b/>
      <sz val="14"/>
      <color theme="0"/>
      <name val="Aptos Narrow"/>
      <family val="2"/>
      <scheme val="minor"/>
    </font>
    <font>
      <sz val="14"/>
      <color rgb="FF000000"/>
      <name val="Aptos Narrow"/>
      <family val="2"/>
      <scheme val="minor"/>
    </font>
    <font>
      <sz val="11"/>
      <color theme="1"/>
      <name val="Calibri"/>
      <family val="2"/>
    </font>
    <font>
      <b/>
      <sz val="18"/>
      <color rgb="FF000000"/>
      <name val="Calibri"/>
      <family val="2"/>
    </font>
    <font>
      <b/>
      <sz val="14"/>
      <color rgb="FF000000"/>
      <name val="Calibri"/>
      <family val="2"/>
    </font>
    <font>
      <sz val="14"/>
      <color rgb="FF000000"/>
      <name val="Calibri"/>
      <family val="2"/>
    </font>
    <font>
      <b/>
      <sz val="14"/>
      <color theme="1"/>
      <name val="Calibri"/>
      <family val="2"/>
    </font>
    <font>
      <b/>
      <sz val="11"/>
      <color theme="1"/>
      <name val="Calibri"/>
      <family val="2"/>
    </font>
    <font>
      <sz val="14"/>
      <color theme="1"/>
      <name val="Calibri"/>
      <family val="2"/>
    </font>
    <font>
      <b/>
      <sz val="14"/>
      <color rgb="FF000000"/>
      <name val="Aptos Narrow (Body)"/>
    </font>
    <font>
      <b/>
      <sz val="14"/>
      <color theme="1"/>
      <name val="Aptos Narrow (Body)"/>
    </font>
    <font>
      <b/>
      <sz val="14"/>
      <color theme="0"/>
      <name val="Calibri"/>
      <family val="2"/>
    </font>
    <font>
      <sz val="14"/>
      <color theme="0" tint="-0.249977111117893"/>
      <name val="Calibri"/>
      <family val="2"/>
    </font>
    <font>
      <b/>
      <u/>
      <sz val="14"/>
      <color rgb="FF000000"/>
      <name val="Aptos Narrow"/>
    </font>
    <font>
      <i/>
      <sz val="14"/>
      <color rgb="FF000000"/>
      <name val="Aptos Narrow"/>
      <scheme val="minor"/>
    </font>
    <font>
      <sz val="14"/>
      <color rgb="FFFF0000"/>
      <name val="Aptos Narrow"/>
    </font>
    <font>
      <i/>
      <sz val="14"/>
      <color rgb="FF000000"/>
      <name val="Aptos Narrow"/>
    </font>
    <font>
      <b/>
      <sz val="14"/>
      <color theme="0"/>
      <name val="Aptos Narrow"/>
    </font>
    <font>
      <b/>
      <sz val="14"/>
      <color rgb="FFFFFFFF"/>
      <name val="Aptos Narrow"/>
    </font>
    <font>
      <b/>
      <u/>
      <sz val="14"/>
      <color rgb="FFFFFFFF"/>
      <name val="Aptos Narrow"/>
    </font>
    <font>
      <sz val="14"/>
      <color theme="1"/>
      <name val="Aptos Narrow"/>
      <family val="2"/>
    </font>
    <font>
      <b/>
      <sz val="12"/>
      <color theme="0"/>
      <name val="Calibri"/>
      <family val="2"/>
    </font>
    <font>
      <b/>
      <sz val="20"/>
      <color theme="1"/>
      <name val="Aptos Narrow"/>
      <scheme val="minor"/>
    </font>
    <font>
      <b/>
      <sz val="11"/>
      <color theme="1"/>
      <name val="Aptos Narrow"/>
      <scheme val="minor"/>
    </font>
    <font>
      <sz val="16"/>
      <color theme="1"/>
      <name val="Aptos Narrow"/>
      <family val="2"/>
      <scheme val="minor"/>
    </font>
    <font>
      <sz val="22"/>
      <color theme="1"/>
      <name val="Aptos Narrow"/>
      <scheme val="minor"/>
    </font>
    <font>
      <u/>
      <sz val="22"/>
      <color theme="1"/>
      <name val="Aptos Narrow"/>
      <scheme val="minor"/>
    </font>
    <font>
      <sz val="22"/>
      <color theme="1"/>
      <name val="Aptos Narrow"/>
      <family val="2"/>
      <scheme val="minor"/>
    </font>
    <font>
      <b/>
      <sz val="20"/>
      <color theme="0"/>
      <name val="Calibri"/>
      <family val="2"/>
    </font>
    <font>
      <sz val="26"/>
      <color theme="1"/>
      <name val="Aptos Narrow"/>
      <family val="2"/>
      <scheme val="minor"/>
    </font>
    <font>
      <sz val="28"/>
      <color theme="1"/>
      <name val="Aptos Narrow"/>
      <family val="2"/>
      <scheme val="minor"/>
    </font>
    <font>
      <b/>
      <sz val="24"/>
      <color theme="1"/>
      <name val="Aptos Narrow"/>
      <scheme val="minor"/>
    </font>
    <font>
      <b/>
      <sz val="26"/>
      <color theme="1"/>
      <name val="Aptos Narrow"/>
      <scheme val="minor"/>
    </font>
    <font>
      <sz val="24"/>
      <color theme="1"/>
      <name val="Aptos Narrow"/>
      <family val="2"/>
      <scheme val="minor"/>
    </font>
    <font>
      <b/>
      <sz val="26"/>
      <color theme="0"/>
      <name val="Calibri"/>
      <family val="2"/>
    </font>
    <font>
      <b/>
      <i/>
      <sz val="26"/>
      <color theme="1"/>
      <name val="Aptos Narrow"/>
      <scheme val="minor"/>
    </font>
    <font>
      <b/>
      <u/>
      <sz val="26"/>
      <color theme="1"/>
      <name val="Aptos Narrow"/>
      <scheme val="minor"/>
    </font>
    <font>
      <b/>
      <u/>
      <sz val="28"/>
      <color theme="1"/>
      <name val="Aptos Narrow"/>
      <scheme val="minor"/>
    </font>
    <font>
      <b/>
      <u/>
      <sz val="26"/>
      <color theme="1"/>
      <name val="Aptos Narrow (Body)"/>
    </font>
    <font>
      <sz val="11"/>
      <color theme="1"/>
      <name val="Segoe UI"/>
    </font>
    <font>
      <b/>
      <sz val="28"/>
      <color theme="1"/>
      <name val="Aptos Narrow"/>
      <scheme val="minor"/>
    </font>
    <font>
      <b/>
      <sz val="36"/>
      <color theme="1"/>
      <name val="Aptos Narrow"/>
      <scheme val="minor"/>
    </font>
    <font>
      <u/>
      <sz val="11"/>
      <color theme="10"/>
      <name val="Aptos Narrow"/>
      <family val="2"/>
      <scheme val="minor"/>
    </font>
    <font>
      <b/>
      <u/>
      <sz val="36"/>
      <color theme="1"/>
      <name val="Aptos Narrow (Body)"/>
    </font>
    <font>
      <u/>
      <sz val="36"/>
      <color theme="1"/>
      <name val="Aptos Narrow"/>
      <family val="2"/>
      <scheme val="minor"/>
    </font>
    <font>
      <sz val="26"/>
      <color theme="1"/>
      <name val="Aptos Narrow"/>
      <scheme val="minor"/>
    </font>
    <font>
      <sz val="24"/>
      <color theme="1"/>
      <name val="Aptos Narrow (Body)"/>
    </font>
    <font>
      <u/>
      <sz val="28"/>
      <color theme="1"/>
      <name val="Aptos Narrow"/>
      <scheme val="minor"/>
    </font>
    <font>
      <b/>
      <u/>
      <sz val="32"/>
      <color theme="1"/>
      <name val="Aptos Narrow (Body)"/>
    </font>
    <font>
      <sz val="32"/>
      <color theme="1"/>
      <name val="Aptos Narrow"/>
      <family val="2"/>
      <scheme val="minor"/>
    </font>
    <font>
      <b/>
      <sz val="46"/>
      <color theme="1"/>
      <name val="Aptos Narrow"/>
      <scheme val="minor"/>
    </font>
    <font>
      <sz val="11"/>
      <color rgb="FF141413"/>
      <name val="Helvetica"/>
      <family val="2"/>
    </font>
    <font>
      <sz val="28"/>
      <color theme="1"/>
      <name val="Aptos Narrow"/>
      <scheme val="minor"/>
    </font>
    <font>
      <b/>
      <sz val="11"/>
      <color rgb="FF141413"/>
      <name val="Helvetica"/>
      <family val="2"/>
    </font>
    <font>
      <u/>
      <sz val="28"/>
      <color theme="1"/>
      <name val="Aptos Narrow"/>
      <family val="2"/>
      <scheme val="minor"/>
    </font>
    <font>
      <u/>
      <sz val="36"/>
      <color theme="10"/>
      <name val="Aptos Narrow"/>
      <family val="2"/>
      <scheme val="minor"/>
    </font>
    <font>
      <b/>
      <sz val="26"/>
      <color theme="1"/>
      <name val="Aptos Narrow (Body)"/>
    </font>
    <font>
      <sz val="27"/>
      <color theme="1"/>
      <name val="Aptos Narrow"/>
      <family val="2"/>
      <scheme val="minor"/>
    </font>
    <font>
      <i/>
      <sz val="28"/>
      <color theme="1"/>
      <name val="Aptos Narrow"/>
      <scheme val="minor"/>
    </font>
    <font>
      <b/>
      <i/>
      <sz val="28"/>
      <color theme="1"/>
      <name val="Aptos Narrow"/>
      <scheme val="minor"/>
    </font>
    <font>
      <sz val="12"/>
      <color theme="0" tint="-0.249977111117893"/>
      <name val="Calibri"/>
      <family val="2"/>
    </font>
    <font>
      <sz val="36"/>
      <color theme="1"/>
      <name val="Aptos Narrow"/>
      <scheme val="minor"/>
    </font>
    <font>
      <sz val="32"/>
      <color theme="1"/>
      <name val="Aptos Narrow"/>
      <scheme val="minor"/>
    </font>
    <font>
      <b/>
      <sz val="14"/>
      <color theme="1"/>
      <name val="Aptos Narrow"/>
      <scheme val="minor"/>
    </font>
    <font>
      <b/>
      <sz val="18"/>
      <color theme="1"/>
      <name val="Aptos Narrow"/>
      <scheme val="minor"/>
    </font>
    <font>
      <b/>
      <sz val="22"/>
      <color theme="1"/>
      <name val="Aptos Narrow"/>
      <scheme val="minor"/>
    </font>
    <font>
      <sz val="11"/>
      <color theme="0"/>
      <name val="Aptos Narrow"/>
      <family val="2"/>
      <scheme val="minor"/>
    </font>
    <font>
      <sz val="20"/>
      <color theme="1"/>
      <name val="Aptos Narrow"/>
      <family val="2"/>
      <scheme val="minor"/>
    </font>
    <font>
      <sz val="24"/>
      <color theme="1"/>
      <name val="Aptos Narrow"/>
      <scheme val="minor"/>
    </font>
    <font>
      <b/>
      <u/>
      <sz val="16"/>
      <color theme="1"/>
      <name val="Aptos Narrow"/>
      <scheme val="minor"/>
    </font>
    <font>
      <b/>
      <sz val="24"/>
      <color rgb="FF000000"/>
      <name val="Aptos Narrow"/>
      <scheme val="minor"/>
    </font>
    <font>
      <b/>
      <sz val="18"/>
      <color theme="0"/>
      <name val="Aptos Narrow"/>
      <scheme val="minor"/>
    </font>
    <font>
      <b/>
      <sz val="24"/>
      <color theme="1"/>
      <name val="Calibri"/>
      <family val="2"/>
    </font>
    <font>
      <b/>
      <sz val="20"/>
      <color theme="1"/>
      <name val="Calibri"/>
      <family val="2"/>
    </font>
    <font>
      <sz val="18"/>
      <color theme="1"/>
      <name val="Calibri"/>
      <family val="2"/>
    </font>
    <font>
      <b/>
      <i/>
      <sz val="18"/>
      <color theme="1"/>
      <name val="Aptos Narrow"/>
      <scheme val="minor"/>
    </font>
    <font>
      <sz val="16"/>
      <color rgb="FF000000"/>
      <name val="Calibri"/>
      <family val="2"/>
    </font>
    <font>
      <sz val="16"/>
      <color theme="1"/>
      <name val="Calibri"/>
      <family val="2"/>
    </font>
    <font>
      <i/>
      <sz val="26"/>
      <color theme="1"/>
      <name val="Aptos Narrow"/>
      <scheme val="minor"/>
    </font>
    <font>
      <u/>
      <sz val="28"/>
      <color theme="1"/>
      <name val="Aptos Narrow (Body)"/>
    </font>
    <font>
      <b/>
      <u/>
      <sz val="28"/>
      <color theme="1"/>
      <name val="Aptos Narrow (Body)"/>
    </font>
    <font>
      <sz val="36"/>
      <color theme="1"/>
      <name val="Aptos Narrow"/>
      <family val="2"/>
      <scheme val="minor"/>
    </font>
    <font>
      <b/>
      <sz val="36"/>
      <color theme="1"/>
      <name val="Aptos Narrow"/>
      <family val="2"/>
      <scheme val="minor"/>
    </font>
  </fonts>
  <fills count="50">
    <fill>
      <patternFill patternType="none"/>
    </fill>
    <fill>
      <patternFill patternType="gray125"/>
    </fill>
    <fill>
      <patternFill patternType="solid">
        <fgColor theme="5"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0"/>
        <bgColor indexed="64"/>
      </patternFill>
    </fill>
    <fill>
      <patternFill patternType="solid">
        <fgColor theme="9" tint="0.79998168889431442"/>
        <bgColor indexed="64"/>
      </patternFill>
    </fill>
    <fill>
      <patternFill patternType="solid">
        <fgColor rgb="FFF2CEEF"/>
        <bgColor rgb="FF000000"/>
      </patternFill>
    </fill>
    <fill>
      <patternFill patternType="solid">
        <fgColor theme="5" tint="0.59999389629810485"/>
        <bgColor indexed="64"/>
      </patternFill>
    </fill>
    <fill>
      <patternFill patternType="solid">
        <fgColor rgb="FFFBE2D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BE2D5"/>
        <bgColor rgb="FF000000"/>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ADB75"/>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rgb="FFFCE8A9"/>
        <bgColor indexed="64"/>
      </patternFill>
    </fill>
    <fill>
      <patternFill patternType="solid">
        <fgColor rgb="FFD2ECF7"/>
        <bgColor indexed="64"/>
      </patternFill>
    </fill>
    <fill>
      <patternFill patternType="solid">
        <fgColor theme="2" tint="-0.499984740745262"/>
        <bgColor indexed="64"/>
      </patternFill>
    </fill>
    <fill>
      <patternFill patternType="solid">
        <fgColor rgb="FF99C9B0"/>
        <bgColor indexed="64"/>
      </patternFill>
    </fill>
    <fill>
      <patternFill patternType="solid">
        <fgColor rgb="FFDAEDE3"/>
        <bgColor indexed="64"/>
      </patternFill>
    </fill>
    <fill>
      <patternFill patternType="solid">
        <fgColor rgb="FFD1F0DA"/>
        <bgColor indexed="64"/>
      </patternFill>
    </fill>
    <fill>
      <patternFill patternType="solid">
        <fgColor rgb="FFDAF2D0"/>
        <bgColor rgb="FF000000"/>
      </patternFill>
    </fill>
    <fill>
      <patternFill patternType="solid">
        <fgColor rgb="FFC0E4F5"/>
        <bgColor rgb="FF000000"/>
      </patternFill>
    </fill>
    <fill>
      <patternFill patternType="solid">
        <fgColor rgb="FFCAEDFB"/>
        <bgColor rgb="FF000000"/>
      </patternFill>
    </fill>
    <fill>
      <patternFill patternType="solid">
        <fgColor rgb="FFD0D0D0"/>
        <bgColor rgb="FF000000"/>
      </patternFill>
    </fill>
    <fill>
      <patternFill patternType="solid">
        <fgColor rgb="FFC0F1C8"/>
        <bgColor rgb="FF000000"/>
      </patternFill>
    </fill>
    <fill>
      <patternFill patternType="solid">
        <fgColor theme="5" tint="0.39997558519241921"/>
        <bgColor indexed="64"/>
      </patternFill>
    </fill>
    <fill>
      <patternFill patternType="solid">
        <fgColor rgb="FFC0F1C8"/>
        <bgColor indexed="64"/>
      </patternFill>
    </fill>
    <fill>
      <patternFill patternType="solid">
        <fgColor theme="4"/>
        <bgColor indexed="64"/>
      </patternFill>
    </fill>
    <fill>
      <patternFill patternType="solid">
        <fgColor theme="0"/>
        <bgColor rgb="FF000000"/>
      </patternFill>
    </fill>
    <fill>
      <patternFill patternType="solid">
        <fgColor rgb="FF4C93D9"/>
        <bgColor indexed="64"/>
      </patternFill>
    </fill>
    <fill>
      <patternFill patternType="solid">
        <fgColor rgb="FFDAE8F9"/>
        <bgColor indexed="64"/>
      </patternFill>
    </fill>
    <fill>
      <patternFill patternType="solid">
        <fgColor rgb="FFDBF5D5"/>
        <bgColor indexed="64"/>
      </patternFill>
    </fill>
    <fill>
      <patternFill patternType="solid">
        <fgColor rgb="FFDCF5D6"/>
        <bgColor indexed="64"/>
      </patternFill>
    </fill>
    <fill>
      <patternFill patternType="solid">
        <fgColor theme="2"/>
        <bgColor indexed="64"/>
      </patternFill>
    </fill>
    <fill>
      <patternFill patternType="solid">
        <fgColor rgb="FFFADB75"/>
        <bgColor rgb="FF000000"/>
      </patternFill>
    </fill>
    <fill>
      <patternFill patternType="solid">
        <fgColor rgb="FFFF817D"/>
        <bgColor indexed="64"/>
      </patternFill>
    </fill>
    <fill>
      <patternFill patternType="solid">
        <fgColor rgb="FFFF7870"/>
        <bgColor indexed="64"/>
      </patternFill>
    </fill>
    <fill>
      <patternFill patternType="solid">
        <fgColor theme="9" tint="0.39997558519241921"/>
        <bgColor indexed="64"/>
      </patternFill>
    </fill>
  </fills>
  <borders count="5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right style="thin">
        <color indexed="64"/>
      </right>
      <top/>
      <bottom style="thin">
        <color theme="0"/>
      </bottom>
      <diagonal/>
    </border>
    <border>
      <left/>
      <right style="thin">
        <color indexed="64"/>
      </right>
      <top/>
      <bottom/>
      <diagonal/>
    </border>
    <border>
      <left style="thin">
        <color indexed="64"/>
      </left>
      <right style="thin">
        <color indexed="64"/>
      </right>
      <top style="thin">
        <color theme="1"/>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rgb="FF000000"/>
      </top>
      <bottom/>
      <diagonal/>
    </border>
    <border>
      <left style="thin">
        <color rgb="FF000000"/>
      </left>
      <right style="thin">
        <color theme="1"/>
      </right>
      <top style="thin">
        <color rgb="FF000000"/>
      </top>
      <bottom style="thin">
        <color theme="1"/>
      </bottom>
      <diagonal/>
    </border>
    <border>
      <left style="thin">
        <color theme="1"/>
      </left>
      <right style="thin">
        <color rgb="FF000000"/>
      </right>
      <top style="thin">
        <color rgb="FF000000"/>
      </top>
      <bottom style="thin">
        <color theme="1"/>
      </bottom>
      <diagonal/>
    </border>
    <border>
      <left style="thin">
        <color rgb="FF000000"/>
      </left>
      <right style="thin">
        <color theme="1"/>
      </right>
      <top style="thin">
        <color theme="1"/>
      </top>
      <bottom style="thin">
        <color theme="1"/>
      </bottom>
      <diagonal/>
    </border>
    <border>
      <left style="thin">
        <color theme="1"/>
      </left>
      <right style="thin">
        <color rgb="FF000000"/>
      </right>
      <top style="thin">
        <color theme="1"/>
      </top>
      <bottom style="thin">
        <color theme="1"/>
      </bottom>
      <diagonal/>
    </border>
    <border>
      <left style="thin">
        <color rgb="FF000000"/>
      </left>
      <right style="thin">
        <color theme="1"/>
      </right>
      <top style="thin">
        <color theme="1"/>
      </top>
      <bottom style="thin">
        <color rgb="FF000000"/>
      </bottom>
      <diagonal/>
    </border>
    <border>
      <left style="thin">
        <color theme="1"/>
      </left>
      <right style="thin">
        <color rgb="FF000000"/>
      </right>
      <top style="thin">
        <color theme="1"/>
      </top>
      <bottom style="thin">
        <color rgb="FF000000"/>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theme="1"/>
      </left>
      <right/>
      <top/>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top style="thin">
        <color theme="1"/>
      </top>
      <bottom/>
      <diagonal/>
    </border>
    <border>
      <left style="thin">
        <color indexed="64"/>
      </left>
      <right style="thin">
        <color theme="1"/>
      </right>
      <top style="thin">
        <color theme="1"/>
      </top>
      <bottom style="thin">
        <color theme="1"/>
      </bottom>
      <diagonal/>
    </border>
    <border>
      <left style="thin">
        <color indexed="64"/>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indexed="64"/>
      </left>
      <right/>
      <top style="thin">
        <color indexed="64"/>
      </top>
      <bottom style="thin">
        <color theme="0"/>
      </bottom>
      <diagonal/>
    </border>
    <border>
      <left style="thin">
        <color indexed="64"/>
      </left>
      <right/>
      <top/>
      <bottom style="thin">
        <color theme="0"/>
      </bottom>
      <diagonal/>
    </border>
    <border>
      <left style="thin">
        <color indexed="64"/>
      </left>
      <right/>
      <top style="thin">
        <color theme="0"/>
      </top>
      <bottom style="thin">
        <color theme="0"/>
      </bottom>
      <diagonal/>
    </border>
  </borders>
  <cellStyleXfs count="2">
    <xf numFmtId="0" fontId="0" fillId="0" borderId="0"/>
    <xf numFmtId="0" fontId="67" fillId="0" borderId="0" applyNumberFormat="0" applyFill="0" applyBorder="0" applyAlignment="0" applyProtection="0"/>
  </cellStyleXfs>
  <cellXfs count="837">
    <xf numFmtId="0" fontId="0" fillId="0" borderId="0" xfId="0"/>
    <xf numFmtId="0" fontId="0" fillId="0" borderId="3" xfId="0" applyBorder="1"/>
    <xf numFmtId="0" fontId="0" fillId="0" borderId="6" xfId="0" applyBorder="1"/>
    <xf numFmtId="0" fontId="0" fillId="0" borderId="6" xfId="0" applyBorder="1" applyAlignment="1">
      <alignment wrapText="1"/>
    </xf>
    <xf numFmtId="0" fontId="0" fillId="0" borderId="6" xfId="0" applyBorder="1" applyAlignment="1">
      <alignment horizontal="left" vertical="center" wrapText="1"/>
    </xf>
    <xf numFmtId="0" fontId="4" fillId="0" borderId="7" xfId="0" applyFont="1" applyBorder="1" applyAlignment="1">
      <alignment wrapText="1"/>
    </xf>
    <xf numFmtId="0" fontId="0" fillId="0" borderId="3" xfId="0" applyBorder="1" applyAlignment="1">
      <alignment horizontal="left" vertical="center" wrapText="1"/>
    </xf>
    <xf numFmtId="0" fontId="0" fillId="0" borderId="8" xfId="0" applyBorder="1"/>
    <xf numFmtId="0" fontId="0" fillId="0" borderId="8" xfId="0" applyBorder="1" applyAlignment="1">
      <alignment wrapText="1"/>
    </xf>
    <xf numFmtId="0" fontId="0" fillId="0" borderId="8" xfId="0" applyBorder="1" applyAlignment="1">
      <alignment horizontal="left" vertical="center" wrapText="1"/>
    </xf>
    <xf numFmtId="0" fontId="6" fillId="0" borderId="3" xfId="0" applyFont="1" applyBorder="1" applyAlignment="1">
      <alignment horizontal="lef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2" borderId="6" xfId="0" applyFont="1" applyFill="1" applyBorder="1" applyAlignment="1">
      <alignment horizontal="center" wrapText="1"/>
    </xf>
    <xf numFmtId="0" fontId="3" fillId="2" borderId="6"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12" borderId="6" xfId="0" applyFont="1" applyFill="1" applyBorder="1" applyAlignment="1">
      <alignment horizontal="center" vertical="center" wrapText="1"/>
    </xf>
    <xf numFmtId="0" fontId="0" fillId="0" borderId="4" xfId="0" applyBorder="1" applyAlignment="1">
      <alignment vertical="center"/>
    </xf>
    <xf numFmtId="0" fontId="0" fillId="0" borderId="0" xfId="0" applyAlignment="1">
      <alignment vertical="center" wrapText="1"/>
    </xf>
    <xf numFmtId="0" fontId="0" fillId="0" borderId="0" xfId="0" applyAlignment="1">
      <alignment vertical="center"/>
    </xf>
    <xf numFmtId="0" fontId="0" fillId="0" borderId="3" xfId="0" applyBorder="1" applyAlignment="1">
      <alignment vertical="center"/>
    </xf>
    <xf numFmtId="0" fontId="10" fillId="0" borderId="6" xfId="0" applyFont="1" applyBorder="1" applyAlignment="1">
      <alignment vertical="center" wrapText="1"/>
    </xf>
    <xf numFmtId="0" fontId="10" fillId="0" borderId="8" xfId="0" applyFont="1" applyBorder="1" applyAlignment="1">
      <alignment vertical="center" wrapText="1"/>
    </xf>
    <xf numFmtId="0" fontId="0" fillId="6" borderId="6" xfId="0" applyFill="1" applyBorder="1" applyAlignment="1">
      <alignment horizontal="left" vertical="center" wrapText="1"/>
    </xf>
    <xf numFmtId="0" fontId="0" fillId="6" borderId="6" xfId="0" applyFill="1" applyBorder="1" applyAlignment="1">
      <alignment vertical="center" wrapText="1"/>
    </xf>
    <xf numFmtId="0" fontId="0" fillId="2" borderId="6" xfId="0" applyFill="1" applyBorder="1" applyAlignment="1">
      <alignment horizontal="left" vertical="center" wrapText="1"/>
    </xf>
    <xf numFmtId="0" fontId="0" fillId="2" borderId="3" xfId="0" applyFill="1" applyBorder="1" applyAlignment="1">
      <alignment horizontal="left" vertical="center" wrapText="1"/>
    </xf>
    <xf numFmtId="0" fontId="0" fillId="6" borderId="3" xfId="0" applyFill="1" applyBorder="1" applyAlignment="1">
      <alignment vertical="center" wrapText="1"/>
    </xf>
    <xf numFmtId="0" fontId="3" fillId="7" borderId="6" xfId="0" applyFont="1" applyFill="1" applyBorder="1" applyAlignment="1">
      <alignment horizontal="center" vertical="center" wrapText="1"/>
    </xf>
    <xf numFmtId="0" fontId="7" fillId="10" borderId="6" xfId="0" applyFont="1" applyFill="1" applyBorder="1" applyAlignment="1">
      <alignment vertical="center" wrapText="1"/>
    </xf>
    <xf numFmtId="0" fontId="7" fillId="10" borderId="11" xfId="0" quotePrefix="1" applyFont="1" applyFill="1" applyBorder="1" applyAlignment="1">
      <alignment vertical="center" wrapText="1"/>
    </xf>
    <xf numFmtId="0" fontId="7" fillId="10" borderId="7" xfId="0" applyFont="1" applyFill="1" applyBorder="1" applyAlignment="1">
      <alignment vertical="center" wrapText="1"/>
    </xf>
    <xf numFmtId="0" fontId="7" fillId="10" borderId="12" xfId="0" applyFont="1" applyFill="1" applyBorder="1" applyAlignment="1">
      <alignment vertical="center" wrapText="1"/>
    </xf>
    <xf numFmtId="0" fontId="8" fillId="5" borderId="3" xfId="0" applyFont="1" applyFill="1" applyBorder="1" applyAlignment="1">
      <alignment horizontal="center" vertical="top" wrapText="1"/>
    </xf>
    <xf numFmtId="0" fontId="8" fillId="8" borderId="9" xfId="0" applyFont="1" applyFill="1" applyBorder="1" applyAlignment="1">
      <alignment horizontal="center" vertical="top" wrapText="1"/>
    </xf>
    <xf numFmtId="0" fontId="0" fillId="2" borderId="6" xfId="0" applyFill="1" applyBorder="1" applyAlignment="1">
      <alignment vertical="top" wrapText="1"/>
    </xf>
    <xf numFmtId="0" fontId="0" fillId="0" borderId="6" xfId="0" applyBorder="1" applyAlignment="1">
      <alignment vertical="top" wrapText="1"/>
    </xf>
    <xf numFmtId="0" fontId="0" fillId="2" borderId="6" xfId="0" applyFill="1" applyBorder="1" applyAlignment="1">
      <alignment horizontal="left" vertical="top" wrapText="1"/>
    </xf>
    <xf numFmtId="0" fontId="0" fillId="0" borderId="6" xfId="0" applyBorder="1" applyAlignment="1">
      <alignment horizontal="left" vertical="top" wrapText="1"/>
    </xf>
    <xf numFmtId="0" fontId="0" fillId="2" borderId="3" xfId="0" applyFill="1" applyBorder="1" applyAlignment="1">
      <alignment vertical="top" wrapText="1"/>
    </xf>
    <xf numFmtId="0" fontId="0" fillId="0" borderId="0" xfId="0" applyAlignment="1">
      <alignment vertical="top" wrapText="1"/>
    </xf>
    <xf numFmtId="0" fontId="4" fillId="0" borderId="7" xfId="0" applyFont="1" applyBorder="1" applyAlignment="1">
      <alignment vertical="top" wrapText="1"/>
    </xf>
    <xf numFmtId="0" fontId="0" fillId="0" borderId="9" xfId="0" applyBorder="1" applyAlignment="1">
      <alignment horizontal="left" vertical="top" wrapText="1"/>
    </xf>
    <xf numFmtId="0" fontId="7" fillId="15" borderId="11" xfId="0" applyFont="1" applyFill="1" applyBorder="1" applyAlignment="1">
      <alignment vertical="top" wrapText="1"/>
    </xf>
    <xf numFmtId="0" fontId="7" fillId="0" borderId="12" xfId="0" quotePrefix="1" applyFont="1" applyBorder="1" applyAlignment="1">
      <alignment vertical="top" wrapText="1"/>
    </xf>
    <xf numFmtId="0" fontId="7" fillId="0" borderId="11" xfId="0" quotePrefix="1" applyFont="1" applyBorder="1" applyAlignment="1">
      <alignment vertical="top" wrapText="1"/>
    </xf>
    <xf numFmtId="0" fontId="7" fillId="0" borderId="13" xfId="0" quotePrefix="1" applyFont="1" applyBorder="1" applyAlignment="1">
      <alignment vertical="top" wrapText="1"/>
    </xf>
    <xf numFmtId="0" fontId="7" fillId="15" borderId="3" xfId="0" applyFont="1" applyFill="1" applyBorder="1" applyAlignment="1">
      <alignment vertical="top" wrapText="1"/>
    </xf>
    <xf numFmtId="0" fontId="7" fillId="0" borderId="12" xfId="0" applyFont="1" applyBorder="1" applyAlignment="1">
      <alignment vertical="top" wrapText="1"/>
    </xf>
    <xf numFmtId="0" fontId="7" fillId="15" borderId="12" xfId="0" applyFont="1" applyFill="1" applyBorder="1" applyAlignment="1">
      <alignment vertical="top" wrapText="1"/>
    </xf>
    <xf numFmtId="0" fontId="7" fillId="0" borderId="14" xfId="0" applyFont="1" applyBorder="1" applyAlignment="1">
      <alignment vertical="top" wrapText="1"/>
    </xf>
    <xf numFmtId="0" fontId="7" fillId="15" borderId="2" xfId="0" applyFont="1" applyFill="1" applyBorder="1" applyAlignment="1">
      <alignment vertical="top" wrapText="1"/>
    </xf>
    <xf numFmtId="0" fontId="0" fillId="6" borderId="3" xfId="0" applyFill="1" applyBorder="1" applyAlignment="1">
      <alignment vertical="top" wrapText="1"/>
    </xf>
    <xf numFmtId="0" fontId="0" fillId="0" borderId="3" xfId="0" applyBorder="1" applyAlignment="1">
      <alignment vertical="top" wrapText="1"/>
    </xf>
    <xf numFmtId="0" fontId="0" fillId="2" borderId="3" xfId="0" applyFill="1" applyBorder="1" applyAlignment="1">
      <alignment horizontal="left" vertical="top" wrapText="1"/>
    </xf>
    <xf numFmtId="0" fontId="7" fillId="0" borderId="3" xfId="0" applyFont="1" applyBorder="1" applyAlignment="1">
      <alignment horizontal="left" vertical="top" wrapText="1"/>
    </xf>
    <xf numFmtId="0" fontId="0" fillId="0" borderId="4" xfId="0" applyBorder="1" applyAlignment="1">
      <alignment horizontal="left" vertical="top" wrapText="1"/>
    </xf>
    <xf numFmtId="0" fontId="0" fillId="2" borderId="4" xfId="0" applyFill="1" applyBorder="1" applyAlignment="1">
      <alignment vertical="top" wrapText="1"/>
    </xf>
    <xf numFmtId="0" fontId="11" fillId="0" borderId="3" xfId="0" applyFont="1" applyBorder="1" applyAlignment="1">
      <alignment horizontal="left" vertical="top" wrapText="1"/>
    </xf>
    <xf numFmtId="0" fontId="0" fillId="0" borderId="0" xfId="0" applyAlignment="1">
      <alignment horizontal="left" vertical="top" wrapText="1"/>
    </xf>
    <xf numFmtId="0" fontId="0" fillId="6" borderId="6" xfId="0" quotePrefix="1" applyFill="1" applyBorder="1" applyAlignment="1">
      <alignment vertical="center" wrapText="1"/>
    </xf>
    <xf numFmtId="0" fontId="0" fillId="5" borderId="0" xfId="0" applyFill="1"/>
    <xf numFmtId="0" fontId="8" fillId="8" borderId="3" xfId="0" applyFont="1" applyFill="1" applyBorder="1" applyAlignment="1">
      <alignment horizontal="center" vertical="top" wrapText="1"/>
    </xf>
    <xf numFmtId="0" fontId="7" fillId="0" borderId="3" xfId="0" applyFont="1" applyBorder="1" applyAlignment="1">
      <alignment vertical="top" wrapText="1"/>
    </xf>
    <xf numFmtId="0" fontId="8" fillId="4" borderId="6"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5" borderId="6" xfId="0" applyFont="1" applyFill="1" applyBorder="1" applyAlignment="1">
      <alignment horizontal="center" vertical="top" wrapText="1"/>
    </xf>
    <xf numFmtId="0" fontId="8" fillId="8" borderId="6" xfId="0" applyFont="1" applyFill="1" applyBorder="1" applyAlignment="1">
      <alignment horizontal="center" vertical="top" wrapText="1"/>
    </xf>
    <xf numFmtId="0" fontId="4" fillId="0" borderId="6" xfId="0" applyFont="1" applyBorder="1" applyAlignment="1">
      <alignment vertical="top" wrapText="1"/>
    </xf>
    <xf numFmtId="0" fontId="3" fillId="0" borderId="6" xfId="0" applyFont="1" applyBorder="1" applyAlignment="1">
      <alignment horizontal="left" vertical="center" wrapText="1"/>
    </xf>
    <xf numFmtId="0" fontId="3" fillId="9" borderId="6" xfId="0" applyFont="1" applyFill="1" applyBorder="1" applyAlignment="1">
      <alignment horizontal="left" vertical="center" wrapText="1"/>
    </xf>
    <xf numFmtId="0" fontId="0" fillId="6" borderId="3" xfId="0" applyFill="1" applyBorder="1" applyAlignment="1">
      <alignment horizontal="left" vertical="center" wrapText="1"/>
    </xf>
    <xf numFmtId="0" fontId="7" fillId="10" borderId="12" xfId="0" quotePrefix="1" applyFont="1" applyFill="1" applyBorder="1" applyAlignment="1">
      <alignment vertical="center" wrapText="1"/>
    </xf>
    <xf numFmtId="0" fontId="0" fillId="6" borderId="11" xfId="0" applyFill="1" applyBorder="1" applyAlignment="1">
      <alignment vertical="center" wrapText="1"/>
    </xf>
    <xf numFmtId="0" fontId="7" fillId="15" borderId="6" xfId="0" applyFont="1" applyFill="1" applyBorder="1" applyAlignment="1">
      <alignment vertical="top" wrapText="1"/>
    </xf>
    <xf numFmtId="0" fontId="0" fillId="2" borderId="11" xfId="0" applyFill="1" applyBorder="1" applyAlignment="1">
      <alignment vertical="top" wrapText="1"/>
    </xf>
    <xf numFmtId="0" fontId="7" fillId="0" borderId="6" xfId="0" applyFont="1" applyBorder="1" applyAlignment="1">
      <alignment vertical="top" wrapText="1"/>
    </xf>
    <xf numFmtId="0" fontId="0" fillId="0" borderId="12" xfId="0" applyBorder="1" applyAlignment="1">
      <alignment vertical="top" wrapText="1"/>
    </xf>
    <xf numFmtId="0" fontId="0" fillId="0" borderId="7" xfId="0" applyBorder="1" applyAlignment="1">
      <alignment vertical="top" wrapText="1"/>
    </xf>
    <xf numFmtId="0" fontId="4" fillId="0" borderId="3" xfId="0" applyFont="1" applyBorder="1" applyAlignment="1">
      <alignment vertical="top" wrapText="1"/>
    </xf>
    <xf numFmtId="0" fontId="0" fillId="2" borderId="11" xfId="0" applyFill="1" applyBorder="1" applyAlignment="1">
      <alignment horizontal="left" vertical="top" wrapText="1"/>
    </xf>
    <xf numFmtId="0" fontId="7" fillId="0" borderId="11" xfId="0" applyFont="1" applyBorder="1" applyAlignment="1">
      <alignment horizontal="left" vertical="top" wrapText="1"/>
    </xf>
    <xf numFmtId="0" fontId="0" fillId="0" borderId="3" xfId="0" applyBorder="1" applyAlignment="1">
      <alignment horizontal="left" vertical="top" wrapText="1"/>
    </xf>
    <xf numFmtId="0" fontId="7" fillId="0" borderId="9" xfId="0" applyFont="1" applyBorder="1" applyAlignment="1">
      <alignment vertical="top" wrapText="1"/>
    </xf>
    <xf numFmtId="0" fontId="7" fillId="0" borderId="14" xfId="0" quotePrefix="1" applyFont="1" applyBorder="1" applyAlignment="1">
      <alignment vertical="top" wrapText="1"/>
    </xf>
    <xf numFmtId="0" fontId="0" fillId="0" borderId="13" xfId="0" applyBorder="1" applyAlignment="1">
      <alignment horizontal="left" vertical="top" wrapText="1"/>
    </xf>
    <xf numFmtId="0" fontId="3" fillId="0" borderId="0" xfId="0" applyFont="1" applyAlignment="1">
      <alignment vertical="center" wrapText="1"/>
    </xf>
    <xf numFmtId="0" fontId="3" fillId="9" borderId="0" xfId="0" applyFont="1" applyFill="1" applyAlignment="1">
      <alignment horizontal="center" vertical="center" wrapText="1"/>
    </xf>
    <xf numFmtId="0" fontId="0" fillId="6" borderId="0" xfId="0" applyFill="1" applyAlignment="1">
      <alignment vertical="center" wrapText="1"/>
    </xf>
    <xf numFmtId="0" fontId="0" fillId="2" borderId="0" xfId="0" applyFill="1" applyAlignment="1">
      <alignment vertical="top" wrapText="1"/>
    </xf>
    <xf numFmtId="0" fontId="4" fillId="0" borderId="0" xfId="0" applyFont="1" applyAlignment="1">
      <alignment vertical="top" wrapText="1"/>
    </xf>
    <xf numFmtId="0" fontId="0" fillId="2" borderId="0" xfId="0" applyFill="1" applyAlignment="1">
      <alignment horizontal="left" vertical="top" wrapText="1"/>
    </xf>
    <xf numFmtId="0" fontId="13" fillId="0" borderId="9" xfId="0" applyFont="1" applyBorder="1" applyAlignment="1">
      <alignment horizontal="left" vertical="top" wrapText="1"/>
    </xf>
    <xf numFmtId="0" fontId="5" fillId="17" borderId="3"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18" borderId="3" xfId="0" applyFont="1" applyFill="1" applyBorder="1" applyAlignment="1">
      <alignment horizontal="center" vertical="center" wrapText="1"/>
    </xf>
    <xf numFmtId="0" fontId="5" fillId="19" borderId="3" xfId="0" applyFont="1" applyFill="1" applyBorder="1" applyAlignment="1">
      <alignment horizontal="center" vertical="center" wrapText="1"/>
    </xf>
    <xf numFmtId="0" fontId="5" fillId="20" borderId="4" xfId="0" applyFont="1" applyFill="1" applyBorder="1" applyAlignment="1">
      <alignment horizontal="center" vertical="center" wrapText="1"/>
    </xf>
    <xf numFmtId="0" fontId="0" fillId="0" borderId="0" xfId="0" applyAlignment="1">
      <alignment vertical="top"/>
    </xf>
    <xf numFmtId="0" fontId="15" fillId="0" borderId="3" xfId="0" applyFont="1" applyBorder="1" applyAlignment="1">
      <alignment vertical="top" wrapText="1"/>
    </xf>
    <xf numFmtId="0" fontId="17" fillId="0" borderId="3" xfId="0" applyFont="1" applyBorder="1" applyAlignment="1">
      <alignment vertical="top" wrapText="1"/>
    </xf>
    <xf numFmtId="0" fontId="15" fillId="0" borderId="0" xfId="0" applyFont="1" applyAlignment="1">
      <alignment horizontal="left" vertical="top"/>
    </xf>
    <xf numFmtId="0" fontId="15" fillId="0" borderId="0" xfId="0" applyFont="1" applyAlignment="1">
      <alignment vertical="top"/>
    </xf>
    <xf numFmtId="0" fontId="15" fillId="0" borderId="3" xfId="0" applyFont="1" applyBorder="1" applyAlignment="1">
      <alignment horizontal="left" vertical="center"/>
    </xf>
    <xf numFmtId="0" fontId="15" fillId="0" borderId="3" xfId="0" applyFont="1" applyBorder="1" applyAlignment="1">
      <alignment horizontal="left" vertical="center" wrapText="1"/>
    </xf>
    <xf numFmtId="0" fontId="15" fillId="0" borderId="3" xfId="0" applyFont="1" applyBorder="1" applyAlignment="1">
      <alignment vertical="center"/>
    </xf>
    <xf numFmtId="0" fontId="19" fillId="0" borderId="3" xfId="0" applyFont="1" applyBorder="1" applyAlignment="1">
      <alignment horizontal="left" vertical="center" wrapText="1"/>
    </xf>
    <xf numFmtId="0" fontId="14" fillId="0" borderId="3" xfId="0" applyFont="1" applyBorder="1" applyAlignment="1">
      <alignment horizontal="left" vertical="center" wrapText="1"/>
    </xf>
    <xf numFmtId="0" fontId="15" fillId="0" borderId="0" xfId="0" applyFont="1"/>
    <xf numFmtId="0" fontId="19" fillId="0" borderId="4" xfId="0" applyFont="1" applyBorder="1" applyAlignment="1">
      <alignment horizontal="left" vertical="center" wrapText="1"/>
    </xf>
    <xf numFmtId="0" fontId="15" fillId="0" borderId="3" xfId="0" applyFont="1" applyBorder="1" applyAlignment="1">
      <alignment vertical="center" wrapText="1"/>
    </xf>
    <xf numFmtId="0" fontId="14" fillId="0" borderId="1" xfId="0" applyFont="1" applyBorder="1" applyAlignment="1">
      <alignment horizontal="left" vertical="center" wrapText="1"/>
    </xf>
    <xf numFmtId="0" fontId="19" fillId="0" borderId="1" xfId="0" applyFont="1" applyBorder="1" applyAlignment="1">
      <alignment horizontal="left" vertical="center" wrapText="1"/>
    </xf>
    <xf numFmtId="0" fontId="19" fillId="0" borderId="3" xfId="0" quotePrefix="1" applyFont="1" applyBorder="1" applyAlignment="1">
      <alignment horizontal="left" vertical="center" wrapText="1"/>
    </xf>
    <xf numFmtId="0" fontId="14" fillId="0" borderId="3" xfId="0" quotePrefix="1" applyFont="1" applyBorder="1" applyAlignment="1">
      <alignment horizontal="left" vertical="top" wrapText="1"/>
    </xf>
    <xf numFmtId="0" fontId="17" fillId="0" borderId="1" xfId="0" applyFont="1" applyBorder="1" applyAlignment="1">
      <alignment horizontal="left" vertical="center" wrapText="1"/>
    </xf>
    <xf numFmtId="0" fontId="14" fillId="0" borderId="3" xfId="0" quotePrefix="1" applyFont="1" applyBorder="1" applyAlignment="1">
      <alignment horizontal="left" vertical="center" wrapText="1"/>
    </xf>
    <xf numFmtId="0" fontId="19" fillId="0" borderId="4" xfId="0" quotePrefix="1" applyFont="1" applyBorder="1" applyAlignment="1">
      <alignment horizontal="left" vertical="center" wrapText="1"/>
    </xf>
    <xf numFmtId="0" fontId="14" fillId="0" borderId="3" xfId="0" applyFont="1" applyBorder="1" applyAlignment="1">
      <alignment vertical="center" wrapText="1"/>
    </xf>
    <xf numFmtId="0" fontId="15" fillId="0" borderId="4" xfId="0" applyFont="1" applyBorder="1" applyAlignment="1">
      <alignment vertical="center" wrapText="1"/>
    </xf>
    <xf numFmtId="0" fontId="8" fillId="23" borderId="1" xfId="0" applyFont="1" applyFill="1" applyBorder="1" applyAlignment="1">
      <alignment horizontal="center" vertical="center"/>
    </xf>
    <xf numFmtId="0" fontId="8" fillId="23" borderId="1" xfId="0" applyFont="1" applyFill="1" applyBorder="1" applyAlignment="1">
      <alignment horizontal="center" vertical="center" wrapText="1"/>
    </xf>
    <xf numFmtId="0" fontId="8" fillId="0" borderId="0" xfId="0" applyFont="1" applyAlignment="1">
      <alignment horizontal="center" vertical="center"/>
    </xf>
    <xf numFmtId="0" fontId="21" fillId="0" borderId="0" xfId="0" applyFont="1" applyAlignment="1">
      <alignment vertical="center"/>
    </xf>
    <xf numFmtId="0" fontId="15" fillId="26" borderId="3" xfId="0" applyFont="1" applyFill="1" applyBorder="1" applyAlignment="1">
      <alignment horizontal="left" vertical="center"/>
    </xf>
    <xf numFmtId="0" fontId="15" fillId="26" borderId="3" xfId="0" applyFont="1" applyFill="1" applyBorder="1" applyAlignment="1">
      <alignment vertical="center" wrapText="1"/>
    </xf>
    <xf numFmtId="0" fontId="15" fillId="26" borderId="3" xfId="0" applyFont="1" applyFill="1" applyBorder="1" applyAlignment="1">
      <alignment vertical="top" wrapText="1"/>
    </xf>
    <xf numFmtId="0" fontId="5" fillId="25" borderId="3" xfId="0" applyFont="1" applyFill="1" applyBorder="1" applyAlignment="1">
      <alignment horizontal="center" vertical="center" wrapText="1"/>
    </xf>
    <xf numFmtId="0" fontId="5" fillId="25" borderId="2" xfId="0" applyFont="1" applyFill="1" applyBorder="1" applyAlignment="1">
      <alignment horizontal="center" vertical="center" wrapText="1"/>
    </xf>
    <xf numFmtId="0" fontId="23" fillId="8" borderId="0" xfId="0" applyFont="1" applyFill="1" applyAlignment="1">
      <alignment vertical="center"/>
    </xf>
    <xf numFmtId="0" fontId="5" fillId="16" borderId="3" xfId="0" applyFont="1" applyFill="1" applyBorder="1" applyAlignment="1">
      <alignment horizontal="center" vertical="center" wrapText="1"/>
    </xf>
    <xf numFmtId="0" fontId="8" fillId="7" borderId="15" xfId="0" applyFont="1" applyFill="1" applyBorder="1" applyAlignment="1">
      <alignment horizontal="center" vertical="center"/>
    </xf>
    <xf numFmtId="0" fontId="8" fillId="7" borderId="0" xfId="0" applyFont="1" applyFill="1" applyAlignment="1">
      <alignment horizontal="center" vertical="center"/>
    </xf>
    <xf numFmtId="0" fontId="15" fillId="0" borderId="3" xfId="0" applyFont="1" applyBorder="1" applyAlignment="1">
      <alignment horizontal="left" vertical="top" wrapText="1"/>
    </xf>
    <xf numFmtId="0" fontId="14" fillId="32" borderId="3" xfId="0" applyFont="1" applyFill="1" applyBorder="1" applyAlignment="1">
      <alignment vertical="center" wrapText="1"/>
    </xf>
    <xf numFmtId="0" fontId="14" fillId="32" borderId="3" xfId="0" applyFont="1" applyFill="1" applyBorder="1" applyAlignment="1">
      <alignment vertical="top" wrapText="1"/>
    </xf>
    <xf numFmtId="0" fontId="15" fillId="26" borderId="1" xfId="0" applyFont="1" applyFill="1" applyBorder="1" applyAlignment="1">
      <alignment vertical="center" wrapText="1"/>
    </xf>
    <xf numFmtId="0" fontId="15" fillId="0" borderId="1" xfId="0" applyFont="1" applyBorder="1" applyAlignment="1">
      <alignment vertical="center" wrapText="1"/>
    </xf>
    <xf numFmtId="0" fontId="17" fillId="0" borderId="1" xfId="0" applyFont="1" applyBorder="1" applyAlignment="1">
      <alignment vertical="center" wrapText="1"/>
    </xf>
    <xf numFmtId="0" fontId="17" fillId="0" borderId="0" xfId="0" applyFont="1" applyAlignment="1">
      <alignment horizontal="left" vertical="center" wrapText="1"/>
    </xf>
    <xf numFmtId="0" fontId="15" fillId="0" borderId="1" xfId="0" applyFont="1" applyBorder="1" applyAlignment="1">
      <alignment vertical="top" wrapText="1"/>
    </xf>
    <xf numFmtId="0" fontId="15" fillId="0" borderId="0" xfId="0" applyFont="1" applyAlignment="1">
      <alignment horizontal="left" vertical="center" wrapText="1"/>
    </xf>
    <xf numFmtId="0" fontId="17" fillId="0" borderId="3" xfId="0" applyFont="1" applyBorder="1" applyAlignment="1">
      <alignment horizontal="left" vertical="center" wrapText="1"/>
    </xf>
    <xf numFmtId="0" fontId="14" fillId="0" borderId="18" xfId="0" applyFont="1" applyBorder="1" applyAlignment="1">
      <alignment horizontal="left" vertical="center" wrapText="1"/>
    </xf>
    <xf numFmtId="0" fontId="15" fillId="0" borderId="0" xfId="0" applyFont="1" applyAlignment="1">
      <alignment vertical="center" wrapText="1"/>
    </xf>
    <xf numFmtId="0" fontId="15" fillId="0" borderId="4" xfId="0" applyFont="1" applyBorder="1" applyAlignment="1">
      <alignment vertical="center"/>
    </xf>
    <xf numFmtId="0" fontId="15" fillId="0" borderId="16" xfId="0" applyFont="1" applyBorder="1" applyAlignment="1">
      <alignment vertical="center" wrapText="1"/>
    </xf>
    <xf numFmtId="0" fontId="14" fillId="33" borderId="3" xfId="0" applyFont="1" applyFill="1" applyBorder="1" applyAlignment="1">
      <alignment vertical="center" wrapText="1"/>
    </xf>
    <xf numFmtId="0" fontId="14" fillId="33" borderId="2" xfId="0" applyFont="1" applyFill="1" applyBorder="1" applyAlignment="1">
      <alignment vertical="center" wrapText="1"/>
    </xf>
    <xf numFmtId="0" fontId="14" fillId="34" borderId="2" xfId="0" applyFont="1" applyFill="1" applyBorder="1" applyAlignment="1">
      <alignment vertical="center" wrapText="1"/>
    </xf>
    <xf numFmtId="0" fontId="14" fillId="35" borderId="3" xfId="0" applyFont="1" applyFill="1" applyBorder="1" applyAlignment="1">
      <alignment vertical="center" wrapText="1"/>
    </xf>
    <xf numFmtId="0" fontId="14" fillId="35" borderId="2" xfId="0" applyFont="1" applyFill="1" applyBorder="1" applyAlignment="1">
      <alignment vertical="center" wrapText="1"/>
    </xf>
    <xf numFmtId="0" fontId="14" fillId="34" borderId="3" xfId="0" applyFont="1" applyFill="1" applyBorder="1" applyAlignment="1">
      <alignment vertical="center" wrapText="1"/>
    </xf>
    <xf numFmtId="0" fontId="8" fillId="23" borderId="19" xfId="0" applyFont="1" applyFill="1" applyBorder="1" applyAlignment="1">
      <alignment horizontal="center" vertical="center"/>
    </xf>
    <xf numFmtId="0" fontId="22" fillId="8" borderId="19" xfId="0" applyFont="1" applyFill="1" applyBorder="1" applyAlignment="1">
      <alignment horizontal="left" vertical="center" wrapText="1"/>
    </xf>
    <xf numFmtId="0" fontId="22" fillId="8" borderId="5" xfId="0" applyFont="1" applyFill="1" applyBorder="1" applyAlignment="1">
      <alignment horizontal="left" vertical="center" wrapText="1"/>
    </xf>
    <xf numFmtId="0" fontId="22" fillId="8" borderId="22" xfId="0" applyFont="1" applyFill="1" applyBorder="1" applyAlignment="1">
      <alignment horizontal="left" vertical="center" wrapText="1"/>
    </xf>
    <xf numFmtId="0" fontId="22" fillId="8" borderId="15" xfId="0" applyFont="1" applyFill="1" applyBorder="1" applyAlignment="1">
      <alignment horizontal="left" vertical="center" wrapText="1"/>
    </xf>
    <xf numFmtId="0" fontId="22" fillId="8" borderId="21" xfId="0" applyFont="1" applyFill="1" applyBorder="1" applyAlignment="1">
      <alignment horizontal="left" vertical="center" wrapText="1"/>
    </xf>
    <xf numFmtId="0" fontId="0" fillId="0" borderId="0" xfId="0" applyAlignment="1">
      <alignment horizontal="left" vertical="top"/>
    </xf>
    <xf numFmtId="0" fontId="2" fillId="0" borderId="0" xfId="0" applyFont="1"/>
    <xf numFmtId="0" fontId="17" fillId="0" borderId="3" xfId="0" quotePrefix="1" applyFont="1" applyBorder="1" applyAlignment="1">
      <alignment horizontal="left" vertical="top" wrapText="1"/>
    </xf>
    <xf numFmtId="0" fontId="19" fillId="36" borderId="4" xfId="0" applyFont="1" applyFill="1" applyBorder="1" applyAlignment="1">
      <alignment horizontal="left" vertical="center"/>
    </xf>
    <xf numFmtId="0" fontId="5" fillId="19" borderId="4" xfId="0" applyFont="1" applyFill="1" applyBorder="1" applyAlignment="1">
      <alignment horizontal="center" vertical="center" wrapText="1"/>
    </xf>
    <xf numFmtId="0" fontId="19" fillId="0" borderId="18" xfId="0" applyFont="1" applyBorder="1" applyAlignment="1">
      <alignment horizontal="left" vertical="center" wrapText="1"/>
    </xf>
    <xf numFmtId="0" fontId="14" fillId="0" borderId="4" xfId="0" applyFont="1" applyBorder="1" applyAlignment="1">
      <alignment horizontal="left" vertical="top" wrapText="1"/>
    </xf>
    <xf numFmtId="0" fontId="0" fillId="0" borderId="5" xfId="0" applyBorder="1"/>
    <xf numFmtId="0" fontId="5" fillId="20" borderId="1" xfId="0" applyFont="1" applyFill="1" applyBorder="1" applyAlignment="1">
      <alignment horizontal="center" vertical="center" wrapText="1"/>
    </xf>
    <xf numFmtId="0" fontId="30" fillId="0" borderId="6" xfId="0" applyFont="1" applyBorder="1" applyAlignment="1">
      <alignment vertical="center"/>
    </xf>
    <xf numFmtId="0" fontId="31" fillId="8" borderId="6" xfId="0" applyFont="1" applyFill="1" applyBorder="1" applyAlignment="1">
      <alignment horizontal="center" vertical="center"/>
    </xf>
    <xf numFmtId="0" fontId="27" fillId="8" borderId="6" xfId="0" applyFont="1" applyFill="1" applyBorder="1" applyAlignment="1">
      <alignment vertical="center" wrapText="1"/>
    </xf>
    <xf numFmtId="0" fontId="33" fillId="8" borderId="6" xfId="0" applyFont="1" applyFill="1" applyBorder="1" applyAlignment="1">
      <alignment horizontal="left" vertical="center"/>
    </xf>
    <xf numFmtId="0" fontId="30" fillId="0" borderId="7" xfId="0" applyFont="1" applyBorder="1" applyAlignment="1">
      <alignment vertical="center"/>
    </xf>
    <xf numFmtId="0" fontId="32" fillId="8" borderId="24" xfId="0" applyFont="1" applyFill="1" applyBorder="1" applyAlignment="1">
      <alignment horizontal="center" vertical="center"/>
    </xf>
    <xf numFmtId="0" fontId="27" fillId="8" borderId="24" xfId="0" applyFont="1" applyFill="1" applyBorder="1" applyAlignment="1">
      <alignment horizontal="center" vertical="center"/>
    </xf>
    <xf numFmtId="0" fontId="31" fillId="8" borderId="24" xfId="0" applyFont="1" applyFill="1" applyBorder="1"/>
    <xf numFmtId="0" fontId="33" fillId="8" borderId="7" xfId="0" applyFont="1" applyFill="1" applyBorder="1" applyAlignment="1">
      <alignment horizontal="left" vertical="center"/>
    </xf>
    <xf numFmtId="0" fontId="27" fillId="8" borderId="26" xfId="0" applyFont="1" applyFill="1" applyBorder="1"/>
    <xf numFmtId="0" fontId="27" fillId="8" borderId="27" xfId="0" applyFont="1" applyFill="1" applyBorder="1"/>
    <xf numFmtId="0" fontId="35" fillId="0" borderId="0" xfId="0" applyFont="1"/>
    <xf numFmtId="0" fontId="15" fillId="0" borderId="24" xfId="0" applyFont="1" applyBorder="1" applyAlignment="1">
      <alignment horizontal="left" vertical="center" wrapText="1"/>
    </xf>
    <xf numFmtId="0" fontId="15" fillId="0" borderId="24" xfId="0" applyFont="1" applyBorder="1" applyAlignment="1">
      <alignment vertical="center" wrapText="1"/>
    </xf>
    <xf numFmtId="0" fontId="15" fillId="0" borderId="24" xfId="0" applyFont="1" applyBorder="1" applyAlignment="1">
      <alignment vertical="center"/>
    </xf>
    <xf numFmtId="0" fontId="30" fillId="0" borderId="24" xfId="0" applyFont="1" applyBorder="1" applyAlignment="1">
      <alignment vertical="center" wrapText="1"/>
    </xf>
    <xf numFmtId="0" fontId="30" fillId="0" borderId="24" xfId="0" applyFont="1" applyBorder="1" applyAlignment="1">
      <alignment horizontal="left" vertical="center" wrapText="1"/>
    </xf>
    <xf numFmtId="0" fontId="15" fillId="0" borderId="0" xfId="0" applyFont="1" applyAlignment="1">
      <alignment vertical="center"/>
    </xf>
    <xf numFmtId="0" fontId="5" fillId="19" borderId="1" xfId="0" applyFont="1" applyFill="1" applyBorder="1" applyAlignment="1">
      <alignment horizontal="center" vertical="center" wrapText="1"/>
    </xf>
    <xf numFmtId="0" fontId="15" fillId="8" borderId="0" xfId="0" applyFont="1" applyFill="1" applyAlignment="1">
      <alignment vertical="center"/>
    </xf>
    <xf numFmtId="0" fontId="37" fillId="0" borderId="0" xfId="0" applyFont="1" applyAlignment="1">
      <alignment vertical="center" wrapText="1"/>
    </xf>
    <xf numFmtId="0" fontId="15" fillId="0" borderId="0" xfId="0" applyFont="1" applyAlignment="1">
      <alignment horizontal="left"/>
    </xf>
    <xf numFmtId="0" fontId="8" fillId="0" borderId="0" xfId="0" applyFont="1" applyAlignment="1">
      <alignment vertical="center"/>
    </xf>
    <xf numFmtId="0" fontId="34" fillId="8"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5" fillId="20" borderId="18" xfId="0" applyFont="1" applyFill="1" applyBorder="1" applyAlignment="1">
      <alignment horizontal="center" vertical="center" wrapText="1"/>
    </xf>
    <xf numFmtId="0" fontId="35" fillId="0" borderId="24" xfId="0" applyFont="1" applyBorder="1" applyAlignment="1">
      <alignment horizontal="center" vertical="center" wrapText="1"/>
    </xf>
    <xf numFmtId="0" fontId="5" fillId="16" borderId="24" xfId="0" applyFont="1" applyFill="1" applyBorder="1" applyAlignment="1">
      <alignment horizontal="center" vertical="center" wrapText="1"/>
    </xf>
    <xf numFmtId="0" fontId="14" fillId="30" borderId="24" xfId="0" applyFont="1" applyFill="1" applyBorder="1" applyAlignment="1">
      <alignment horizontal="left" vertical="center" wrapText="1"/>
    </xf>
    <xf numFmtId="0" fontId="15" fillId="8" borderId="24" xfId="0" applyFont="1" applyFill="1" applyBorder="1" applyAlignment="1">
      <alignment horizontal="left" vertical="center" wrapText="1"/>
    </xf>
    <xf numFmtId="0" fontId="14" fillId="0" borderId="24" xfId="0" applyFont="1" applyBorder="1" applyAlignment="1">
      <alignment vertical="center" wrapText="1"/>
    </xf>
    <xf numFmtId="0" fontId="14" fillId="2" borderId="24" xfId="0" applyFont="1" applyFill="1" applyBorder="1" applyAlignment="1">
      <alignment vertical="center" wrapText="1"/>
    </xf>
    <xf numFmtId="0" fontId="19" fillId="0" borderId="24" xfId="0" applyFont="1" applyBorder="1" applyAlignment="1">
      <alignment horizontal="left" vertical="center" wrapText="1"/>
    </xf>
    <xf numFmtId="0" fontId="19" fillId="9" borderId="24" xfId="0" applyFont="1" applyFill="1" applyBorder="1" applyAlignment="1">
      <alignment horizontal="left" vertical="center" wrapText="1"/>
    </xf>
    <xf numFmtId="0" fontId="14" fillId="33" borderId="24" xfId="0" applyFont="1" applyFill="1" applyBorder="1" applyAlignment="1">
      <alignment vertical="center" wrapText="1"/>
    </xf>
    <xf numFmtId="0" fontId="19" fillId="0" borderId="24" xfId="0" applyFont="1" applyBorder="1" applyAlignment="1">
      <alignment horizontal="left" vertical="top" wrapText="1"/>
    </xf>
    <xf numFmtId="0" fontId="14" fillId="35" borderId="24" xfId="0" applyFont="1" applyFill="1" applyBorder="1" applyAlignment="1">
      <alignment vertical="center" wrapText="1"/>
    </xf>
    <xf numFmtId="0" fontId="19" fillId="38" borderId="24" xfId="0" applyFont="1" applyFill="1" applyBorder="1" applyAlignment="1">
      <alignment horizontal="left" vertical="center" wrapText="1"/>
    </xf>
    <xf numFmtId="0" fontId="15" fillId="8" borderId="24" xfId="0" applyFont="1" applyFill="1" applyBorder="1" applyAlignment="1">
      <alignment horizontal="left" vertical="center"/>
    </xf>
    <xf numFmtId="0" fontId="14" fillId="13" borderId="24" xfId="0" applyFont="1" applyFill="1" applyBorder="1" applyAlignment="1">
      <alignment horizontal="left" vertical="center" wrapText="1"/>
    </xf>
    <xf numFmtId="0" fontId="14" fillId="32" borderId="24" xfId="0" applyFont="1" applyFill="1" applyBorder="1" applyAlignment="1">
      <alignment vertical="center" wrapText="1"/>
    </xf>
    <xf numFmtId="0" fontId="19" fillId="8" borderId="24" xfId="0" applyFont="1" applyFill="1" applyBorder="1" applyAlignment="1">
      <alignment horizontal="left" vertical="center" wrapText="1"/>
    </xf>
    <xf numFmtId="0" fontId="14" fillId="15" borderId="24" xfId="0" applyFont="1" applyFill="1" applyBorder="1" applyAlignment="1">
      <alignment vertical="center" wrapText="1"/>
    </xf>
    <xf numFmtId="0" fontId="19" fillId="36" borderId="24" xfId="0" applyFont="1" applyFill="1" applyBorder="1" applyAlignment="1">
      <alignment vertical="center"/>
    </xf>
    <xf numFmtId="0" fontId="15" fillId="8" borderId="24" xfId="0" applyFont="1" applyFill="1" applyBorder="1" applyAlignment="1">
      <alignment vertical="center"/>
    </xf>
    <xf numFmtId="0" fontId="19" fillId="13" borderId="24" xfId="0" applyFont="1" applyFill="1" applyBorder="1" applyAlignment="1">
      <alignment horizontal="left" vertical="center" wrapText="1"/>
    </xf>
    <xf numFmtId="0" fontId="35" fillId="0" borderId="24" xfId="0" applyFont="1" applyBorder="1" applyAlignment="1">
      <alignment vertical="center"/>
    </xf>
    <xf numFmtId="0" fontId="14" fillId="0" borderId="3" xfId="0" applyFont="1" applyBorder="1" applyAlignment="1">
      <alignment vertical="center"/>
    </xf>
    <xf numFmtId="0" fontId="14" fillId="8" borderId="3" xfId="0" applyFont="1" applyFill="1" applyBorder="1" applyAlignment="1">
      <alignment vertical="center" wrapText="1"/>
    </xf>
    <xf numFmtId="0" fontId="15" fillId="0" borderId="4" xfId="0" applyFont="1" applyBorder="1" applyAlignment="1">
      <alignment horizontal="left" vertical="center"/>
    </xf>
    <xf numFmtId="0" fontId="14" fillId="15" borderId="24" xfId="0" applyFont="1" applyFill="1" applyBorder="1" applyAlignment="1">
      <alignment horizontal="left" vertical="center" wrapText="1"/>
    </xf>
    <xf numFmtId="0" fontId="14" fillId="34" borderId="24" xfId="0" applyFont="1" applyFill="1" applyBorder="1" applyAlignment="1">
      <alignment vertical="center" wrapText="1"/>
    </xf>
    <xf numFmtId="0" fontId="14" fillId="34" borderId="29" xfId="0" applyFont="1" applyFill="1" applyBorder="1" applyAlignment="1">
      <alignment horizontal="left" vertical="center" wrapText="1"/>
    </xf>
    <xf numFmtId="0" fontId="5" fillId="16" borderId="1" xfId="0" applyFont="1" applyFill="1" applyBorder="1" applyAlignment="1">
      <alignment horizontal="center" vertical="center" wrapText="1"/>
    </xf>
    <xf numFmtId="0" fontId="5" fillId="37" borderId="3" xfId="0" applyFont="1" applyFill="1" applyBorder="1" applyAlignment="1">
      <alignment horizontal="center" vertical="center" wrapText="1"/>
    </xf>
    <xf numFmtId="0" fontId="5" fillId="23" borderId="1" xfId="0" applyFont="1" applyFill="1" applyBorder="1" applyAlignment="1">
      <alignment horizontal="center" vertical="center" wrapText="1"/>
    </xf>
    <xf numFmtId="0" fontId="14" fillId="26" borderId="3" xfId="0" applyFont="1" applyFill="1" applyBorder="1" applyAlignment="1">
      <alignment horizontal="left" vertical="center" wrapText="1"/>
    </xf>
    <xf numFmtId="0" fontId="17" fillId="0" borderId="0" xfId="0" applyFont="1" applyAlignment="1">
      <alignment vertical="center" wrapText="1"/>
    </xf>
    <xf numFmtId="0" fontId="17" fillId="26" borderId="3" xfId="0" applyFont="1" applyFill="1" applyBorder="1" applyAlignment="1">
      <alignment vertical="center" wrapText="1"/>
    </xf>
    <xf numFmtId="0" fontId="15" fillId="8" borderId="3" xfId="0" applyFont="1" applyFill="1" applyBorder="1" applyAlignment="1">
      <alignment horizontal="left" vertical="center" wrapText="1"/>
    </xf>
    <xf numFmtId="0" fontId="17" fillId="26" borderId="3" xfId="0" applyFont="1" applyFill="1" applyBorder="1" applyAlignment="1">
      <alignment horizontal="left" vertical="center" wrapText="1"/>
    </xf>
    <xf numFmtId="0" fontId="8" fillId="0" borderId="0" xfId="0" applyFont="1"/>
    <xf numFmtId="0" fontId="14" fillId="27" borderId="3" xfId="0" applyFont="1" applyFill="1" applyBorder="1" applyAlignment="1">
      <alignment horizontal="left" vertical="top" wrapText="1"/>
    </xf>
    <xf numFmtId="0" fontId="19" fillId="0" borderId="3" xfId="0" applyFont="1" applyBorder="1" applyAlignment="1">
      <alignment horizontal="left" vertical="top" wrapText="1"/>
    </xf>
    <xf numFmtId="0" fontId="19" fillId="32" borderId="3" xfId="0" applyFont="1" applyFill="1" applyBorder="1" applyAlignment="1">
      <alignment vertical="center"/>
    </xf>
    <xf numFmtId="0" fontId="14" fillId="33" borderId="3" xfId="0" applyFont="1" applyFill="1" applyBorder="1" applyAlignment="1">
      <alignment vertical="top" wrapText="1"/>
    </xf>
    <xf numFmtId="0" fontId="19" fillId="36" borderId="4" xfId="0" applyFont="1" applyFill="1" applyBorder="1" applyAlignment="1">
      <alignment vertical="center"/>
    </xf>
    <xf numFmtId="0" fontId="15" fillId="0" borderId="6" xfId="0" applyFont="1" applyBorder="1" applyAlignment="1">
      <alignment vertical="center"/>
    </xf>
    <xf numFmtId="0" fontId="14" fillId="27" borderId="3" xfId="0" applyFont="1" applyFill="1" applyBorder="1" applyAlignment="1">
      <alignment horizontal="left" vertical="center" wrapText="1"/>
    </xf>
    <xf numFmtId="0" fontId="14" fillId="32" borderId="2" xfId="0" applyFont="1" applyFill="1" applyBorder="1" applyAlignment="1">
      <alignment vertical="center" wrapText="1"/>
    </xf>
    <xf numFmtId="0" fontId="14" fillId="0" borderId="4" xfId="0" applyFont="1" applyBorder="1" applyAlignment="1">
      <alignment horizontal="left" vertical="center" wrapText="1"/>
    </xf>
    <xf numFmtId="0" fontId="14" fillId="36" borderId="20" xfId="0" applyFont="1" applyFill="1" applyBorder="1" applyAlignment="1">
      <alignment vertical="center" wrapText="1"/>
    </xf>
    <xf numFmtId="0" fontId="14" fillId="0" borderId="6" xfId="0" applyFont="1" applyBorder="1" applyAlignment="1">
      <alignment horizontal="left" vertical="center" wrapText="1"/>
    </xf>
    <xf numFmtId="0" fontId="14" fillId="27" borderId="3" xfId="0" applyFont="1" applyFill="1" applyBorder="1" applyAlignment="1">
      <alignment horizontal="left" vertical="center"/>
    </xf>
    <xf numFmtId="0" fontId="14" fillId="8" borderId="4" xfId="0" applyFont="1" applyFill="1" applyBorder="1" applyAlignment="1">
      <alignment horizontal="left" vertical="center" wrapText="1"/>
    </xf>
    <xf numFmtId="0" fontId="15" fillId="0" borderId="1" xfId="0" applyFont="1" applyBorder="1" applyAlignment="1">
      <alignment vertical="center"/>
    </xf>
    <xf numFmtId="0" fontId="14" fillId="27" borderId="31" xfId="0" applyFont="1" applyFill="1" applyBorder="1" applyAlignment="1">
      <alignment horizontal="left" vertical="top" wrapText="1"/>
    </xf>
    <xf numFmtId="0" fontId="15" fillId="8" borderId="0" xfId="0" applyFont="1" applyFill="1" applyAlignment="1">
      <alignment horizontal="center" vertical="center"/>
    </xf>
    <xf numFmtId="0" fontId="15" fillId="0" borderId="0" xfId="0" applyFont="1" applyAlignment="1">
      <alignment horizontal="center"/>
    </xf>
    <xf numFmtId="0" fontId="5" fillId="16" borderId="3" xfId="0" applyFont="1" applyFill="1" applyBorder="1" applyAlignment="1">
      <alignment horizontal="left" vertical="center" wrapText="1"/>
    </xf>
    <xf numFmtId="0" fontId="14" fillId="2" borderId="3" xfId="0" applyFont="1" applyFill="1" applyBorder="1" applyAlignment="1">
      <alignment horizontal="left" vertical="top" wrapText="1"/>
    </xf>
    <xf numFmtId="0" fontId="14" fillId="15" borderId="3" xfId="0" applyFont="1" applyFill="1" applyBorder="1" applyAlignment="1">
      <alignment vertical="center" wrapText="1"/>
    </xf>
    <xf numFmtId="0" fontId="15" fillId="0" borderId="6" xfId="0" applyFont="1" applyBorder="1" applyAlignment="1">
      <alignment horizontal="left" vertical="center"/>
    </xf>
    <xf numFmtId="0" fontId="15" fillId="0" borderId="0" xfId="0" applyFont="1" applyAlignment="1">
      <alignment horizontal="left" vertical="center"/>
    </xf>
    <xf numFmtId="0" fontId="14" fillId="15" borderId="2" xfId="0" applyFont="1" applyFill="1" applyBorder="1" applyAlignment="1">
      <alignment vertical="center" wrapText="1"/>
    </xf>
    <xf numFmtId="0" fontId="19" fillId="36" borderId="20" xfId="0" applyFont="1" applyFill="1" applyBorder="1" applyAlignment="1">
      <alignment horizontal="left" vertical="center"/>
    </xf>
    <xf numFmtId="0" fontId="14" fillId="33" borderId="17" xfId="0" applyFont="1" applyFill="1" applyBorder="1" applyAlignment="1">
      <alignment horizontal="left" vertical="center" wrapText="1"/>
    </xf>
    <xf numFmtId="0" fontId="14" fillId="15" borderId="2" xfId="0" applyFont="1" applyFill="1" applyBorder="1" applyAlignment="1">
      <alignment horizontal="left" vertical="center" wrapText="1"/>
    </xf>
    <xf numFmtId="0" fontId="14" fillId="33" borderId="2" xfId="0" applyFont="1" applyFill="1" applyBorder="1" applyAlignment="1">
      <alignment horizontal="left" vertical="center" wrapText="1"/>
    </xf>
    <xf numFmtId="0" fontId="14" fillId="36"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8" fillId="0" borderId="0" xfId="0" applyFont="1" applyAlignment="1">
      <alignment horizontal="left" vertical="center"/>
    </xf>
    <xf numFmtId="0" fontId="42" fillId="28" borderId="3" xfId="0" applyFont="1" applyFill="1" applyBorder="1" applyAlignment="1">
      <alignment horizontal="center" vertical="center" wrapText="1"/>
    </xf>
    <xf numFmtId="0" fontId="43" fillId="28" borderId="3" xfId="0" applyFont="1" applyFill="1" applyBorder="1" applyAlignment="1">
      <alignment horizontal="center" vertical="center" wrapText="1"/>
    </xf>
    <xf numFmtId="0" fontId="14" fillId="6" borderId="3" xfId="0" applyFont="1" applyFill="1" applyBorder="1" applyAlignment="1">
      <alignment horizontal="left" vertical="center" wrapText="1"/>
    </xf>
    <xf numFmtId="0" fontId="17" fillId="8" borderId="3" xfId="0" applyFont="1" applyFill="1" applyBorder="1" applyAlignment="1">
      <alignment horizontal="left" vertical="center" wrapText="1"/>
    </xf>
    <xf numFmtId="0" fontId="14" fillId="33" borderId="3"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14" fillId="32" borderId="20" xfId="0" applyFont="1" applyFill="1" applyBorder="1" applyAlignment="1">
      <alignment vertical="center" wrapText="1"/>
    </xf>
    <xf numFmtId="49" fontId="14" fillId="0" borderId="3" xfId="0" applyNumberFormat="1" applyFont="1" applyBorder="1" applyAlignment="1">
      <alignment horizontal="left" vertical="center" wrapText="1"/>
    </xf>
    <xf numFmtId="0" fontId="14" fillId="36" borderId="2" xfId="0" applyFont="1" applyFill="1" applyBorder="1" applyAlignment="1">
      <alignment vertical="center" wrapText="1"/>
    </xf>
    <xf numFmtId="0" fontId="14" fillId="0" borderId="3" xfId="0" applyFont="1" applyBorder="1" applyAlignment="1">
      <alignment horizontal="left" vertical="top" wrapText="1"/>
    </xf>
    <xf numFmtId="0" fontId="19" fillId="36" borderId="3" xfId="0" applyFont="1" applyFill="1" applyBorder="1" applyAlignment="1">
      <alignment horizontal="left" vertical="center"/>
    </xf>
    <xf numFmtId="0" fontId="14" fillId="6" borderId="1" xfId="0" applyFont="1" applyFill="1" applyBorder="1" applyAlignment="1">
      <alignment horizontal="left" vertical="center" wrapText="1"/>
    </xf>
    <xf numFmtId="0" fontId="14" fillId="15" borderId="1" xfId="0" applyFont="1" applyFill="1" applyBorder="1" applyAlignment="1">
      <alignment vertical="center" wrapText="1"/>
    </xf>
    <xf numFmtId="0" fontId="14" fillId="32" borderId="17" xfId="0" applyFont="1" applyFill="1" applyBorder="1" applyAlignment="1">
      <alignment vertical="center" wrapText="1"/>
    </xf>
    <xf numFmtId="0" fontId="14" fillId="34" borderId="17" xfId="0" applyFont="1" applyFill="1" applyBorder="1" applyAlignment="1">
      <alignment vertical="center" wrapText="1"/>
    </xf>
    <xf numFmtId="0" fontId="14" fillId="35" borderId="17" xfId="0" applyFont="1" applyFill="1" applyBorder="1" applyAlignment="1">
      <alignment vertical="center" wrapText="1"/>
    </xf>
    <xf numFmtId="0" fontId="19" fillId="8" borderId="1" xfId="0" applyFont="1" applyFill="1" applyBorder="1" applyAlignment="1">
      <alignment horizontal="left" vertical="center" wrapText="1"/>
    </xf>
    <xf numFmtId="0" fontId="14" fillId="36" borderId="17" xfId="0" applyFont="1" applyFill="1" applyBorder="1" applyAlignment="1">
      <alignment vertical="center" wrapText="1"/>
    </xf>
    <xf numFmtId="0" fontId="5" fillId="14" borderId="3" xfId="0" applyFont="1" applyFill="1" applyBorder="1" applyAlignment="1">
      <alignment horizontal="center" vertical="center" wrapText="1"/>
    </xf>
    <xf numFmtId="0" fontId="19" fillId="8" borderId="4" xfId="0" applyFont="1" applyFill="1" applyBorder="1" applyAlignment="1">
      <alignment horizontal="left" vertical="top" wrapText="1"/>
    </xf>
    <xf numFmtId="0" fontId="26" fillId="0" borderId="3" xfId="0" applyFont="1" applyBorder="1" applyAlignment="1">
      <alignment horizontal="left" vertical="center" wrapText="1"/>
    </xf>
    <xf numFmtId="0" fontId="8" fillId="8" borderId="0" xfId="0" applyFont="1" applyFill="1" applyAlignment="1">
      <alignment vertical="center"/>
    </xf>
    <xf numFmtId="0" fontId="5" fillId="29" borderId="3" xfId="0" applyFont="1" applyFill="1" applyBorder="1" applyAlignment="1">
      <alignment horizontal="center" vertical="center" wrapText="1"/>
    </xf>
    <xf numFmtId="0" fontId="5" fillId="4" borderId="3" xfId="0" applyFont="1" applyFill="1" applyBorder="1" applyAlignment="1">
      <alignment horizontal="center" vertical="top" wrapText="1"/>
    </xf>
    <xf numFmtId="0" fontId="14" fillId="13" borderId="3" xfId="0" applyFont="1" applyFill="1" applyBorder="1" applyAlignment="1">
      <alignment horizontal="left" vertical="top" wrapText="1"/>
    </xf>
    <xf numFmtId="0" fontId="14" fillId="0" borderId="4" xfId="0" quotePrefix="1" applyFont="1" applyBorder="1" applyAlignment="1">
      <alignment horizontal="left" vertical="center" wrapText="1"/>
    </xf>
    <xf numFmtId="0" fontId="14" fillId="13" borderId="3" xfId="0" applyFont="1" applyFill="1" applyBorder="1" applyAlignment="1">
      <alignment horizontal="left" vertical="center" wrapText="1"/>
    </xf>
    <xf numFmtId="0" fontId="19" fillId="36" borderId="2" xfId="0" applyFont="1" applyFill="1" applyBorder="1" applyAlignment="1">
      <alignment horizontal="left" vertical="center"/>
    </xf>
    <xf numFmtId="0" fontId="14" fillId="34" borderId="3" xfId="0" quotePrefix="1" applyFont="1" applyFill="1" applyBorder="1" applyAlignment="1">
      <alignment vertical="center" wrapText="1"/>
    </xf>
    <xf numFmtId="0" fontId="19" fillId="8" borderId="4" xfId="0" applyFont="1" applyFill="1" applyBorder="1" applyAlignment="1">
      <alignment horizontal="left" vertical="center" wrapText="1"/>
    </xf>
    <xf numFmtId="0" fontId="14" fillId="0" borderId="2" xfId="0" quotePrefix="1" applyFont="1" applyBorder="1" applyAlignment="1">
      <alignment vertical="center" wrapText="1"/>
    </xf>
    <xf numFmtId="0" fontId="5" fillId="16" borderId="5" xfId="0" applyFont="1" applyFill="1" applyBorder="1" applyAlignment="1">
      <alignment horizontal="center" vertical="center" wrapText="1"/>
    </xf>
    <xf numFmtId="0" fontId="14" fillId="31" borderId="4" xfId="0" applyFont="1" applyFill="1" applyBorder="1" applyAlignment="1">
      <alignment horizontal="left" vertical="center" wrapText="1"/>
    </xf>
    <xf numFmtId="0" fontId="17" fillId="0" borderId="6" xfId="0" applyFont="1" applyBorder="1" applyAlignment="1">
      <alignment vertical="center" wrapText="1"/>
    </xf>
    <xf numFmtId="0" fontId="14" fillId="0" borderId="3" xfId="0" applyFont="1" applyBorder="1" applyAlignment="1">
      <alignment horizontal="center" vertical="center" wrapText="1"/>
    </xf>
    <xf numFmtId="0" fontId="14" fillId="15" borderId="5" xfId="0" applyFont="1" applyFill="1" applyBorder="1" applyAlignment="1">
      <alignment horizontal="center" vertical="center" wrapText="1"/>
    </xf>
    <xf numFmtId="0" fontId="14" fillId="9" borderId="3" xfId="0" applyFont="1" applyFill="1" applyBorder="1" applyAlignment="1">
      <alignment horizontal="left" vertical="center" wrapText="1"/>
    </xf>
    <xf numFmtId="0" fontId="14" fillId="22" borderId="3" xfId="0" applyFont="1" applyFill="1" applyBorder="1" applyAlignment="1">
      <alignment horizontal="left" vertical="center" wrapText="1"/>
    </xf>
    <xf numFmtId="0" fontId="14" fillId="35" borderId="3" xfId="0" applyFont="1" applyFill="1" applyBorder="1" applyAlignment="1">
      <alignment horizontal="center" vertical="center" wrapText="1"/>
    </xf>
    <xf numFmtId="0" fontId="15" fillId="21" borderId="4" xfId="0" applyFont="1" applyFill="1" applyBorder="1" applyAlignment="1">
      <alignment vertical="center" wrapText="1"/>
    </xf>
    <xf numFmtId="0" fontId="15" fillId="0" borderId="6" xfId="0" applyFont="1" applyBorder="1" applyAlignment="1">
      <alignment vertical="center" wrapText="1"/>
    </xf>
    <xf numFmtId="0" fontId="45" fillId="0" borderId="3" xfId="0" applyFont="1" applyBorder="1" applyAlignment="1">
      <alignment horizontal="left" vertical="center" wrapText="1"/>
    </xf>
    <xf numFmtId="0" fontId="19" fillId="36" borderId="3" xfId="0" applyFont="1" applyFill="1" applyBorder="1" applyAlignment="1">
      <alignment vertical="center"/>
    </xf>
    <xf numFmtId="0" fontId="14" fillId="13" borderId="0" xfId="0" applyFont="1" applyFill="1" applyAlignment="1">
      <alignment horizontal="left" vertical="top" wrapText="1"/>
    </xf>
    <xf numFmtId="0" fontId="5" fillId="16" borderId="34" xfId="0" applyFont="1" applyFill="1" applyBorder="1" applyAlignment="1">
      <alignment horizontal="center" vertical="center" wrapText="1"/>
    </xf>
    <xf numFmtId="0" fontId="15" fillId="8" borderId="35" xfId="0" applyFont="1" applyFill="1" applyBorder="1" applyAlignment="1">
      <alignment horizontal="left" vertical="center" wrapText="1"/>
    </xf>
    <xf numFmtId="0" fontId="15" fillId="8" borderId="35" xfId="0" applyFont="1" applyFill="1" applyBorder="1" applyAlignment="1">
      <alignment horizontal="left" vertical="top" wrapText="1"/>
    </xf>
    <xf numFmtId="0" fontId="2" fillId="0" borderId="0" xfId="0" applyFont="1" applyAlignment="1">
      <alignment vertical="center"/>
    </xf>
    <xf numFmtId="0" fontId="15" fillId="0" borderId="38" xfId="0" applyFont="1" applyBorder="1" applyAlignment="1">
      <alignment vertical="center" wrapText="1"/>
    </xf>
    <xf numFmtId="0" fontId="15" fillId="0" borderId="40" xfId="0" applyFont="1" applyBorder="1" applyAlignment="1">
      <alignment vertical="center" wrapText="1"/>
    </xf>
    <xf numFmtId="0" fontId="15" fillId="0" borderId="42" xfId="0" applyFont="1" applyBorder="1" applyAlignment="1">
      <alignment vertical="center" wrapText="1"/>
    </xf>
    <xf numFmtId="0" fontId="36" fillId="39" borderId="29" xfId="0" applyFont="1" applyFill="1" applyBorder="1" applyAlignment="1">
      <alignment horizontal="center" vertical="center" wrapText="1"/>
    </xf>
    <xf numFmtId="0" fontId="30" fillId="0" borderId="24" xfId="0" applyFont="1" applyBorder="1" applyAlignment="1">
      <alignment horizontal="left" vertical="top" wrapText="1"/>
    </xf>
    <xf numFmtId="0" fontId="22" fillId="8" borderId="31" xfId="0" applyFont="1" applyFill="1" applyBorder="1" applyAlignment="1">
      <alignment horizontal="left" vertical="center" wrapText="1"/>
    </xf>
    <xf numFmtId="0" fontId="15" fillId="0" borderId="31" xfId="0" applyFont="1" applyBorder="1" applyAlignment="1">
      <alignment vertical="center" wrapText="1"/>
    </xf>
    <xf numFmtId="0" fontId="17" fillId="0" borderId="31" xfId="0" applyFont="1" applyBorder="1" applyAlignment="1">
      <alignment vertical="center" wrapText="1"/>
    </xf>
    <xf numFmtId="0" fontId="19" fillId="36" borderId="31" xfId="0" applyFont="1" applyFill="1" applyBorder="1" applyAlignment="1">
      <alignment horizontal="left" vertical="center"/>
    </xf>
    <xf numFmtId="0" fontId="14" fillId="0" borderId="31" xfId="0" applyFont="1" applyBorder="1" applyAlignment="1">
      <alignment vertical="center"/>
    </xf>
    <xf numFmtId="0" fontId="15" fillId="26" borderId="31" xfId="0" applyFont="1" applyFill="1" applyBorder="1" applyAlignment="1">
      <alignment vertical="top" wrapText="1"/>
    </xf>
    <xf numFmtId="0" fontId="14" fillId="32" borderId="31" xfId="0" applyFont="1" applyFill="1" applyBorder="1" applyAlignment="1">
      <alignment vertical="center" wrapText="1"/>
    </xf>
    <xf numFmtId="0" fontId="14" fillId="33" borderId="31" xfId="0" applyFont="1" applyFill="1" applyBorder="1" applyAlignment="1">
      <alignment vertical="center" wrapText="1"/>
    </xf>
    <xf numFmtId="0" fontId="19" fillId="34" borderId="31" xfId="0" applyFont="1" applyFill="1" applyBorder="1" applyAlignment="1">
      <alignment vertical="center" wrapText="1"/>
    </xf>
    <xf numFmtId="0" fontId="14" fillId="35" borderId="31" xfId="0" applyFont="1" applyFill="1" applyBorder="1" applyAlignment="1">
      <alignment vertical="center" wrapText="1"/>
    </xf>
    <xf numFmtId="0" fontId="14" fillId="36" borderId="32" xfId="0" applyFont="1" applyFill="1" applyBorder="1" applyAlignment="1">
      <alignment vertical="center" wrapText="1"/>
    </xf>
    <xf numFmtId="0" fontId="14" fillId="0" borderId="8" xfId="0" applyFont="1" applyBorder="1" applyAlignment="1">
      <alignment horizontal="left" vertical="center" wrapText="1"/>
    </xf>
    <xf numFmtId="0" fontId="14" fillId="27" borderId="1" xfId="0" applyFont="1" applyFill="1" applyBorder="1" applyAlignment="1">
      <alignment horizontal="left" vertical="top" wrapText="1"/>
    </xf>
    <xf numFmtId="0" fontId="14" fillId="33" borderId="1" xfId="0" applyFont="1" applyFill="1" applyBorder="1" applyAlignment="1">
      <alignment vertical="center" wrapText="1"/>
    </xf>
    <xf numFmtId="0" fontId="19" fillId="34" borderId="1" xfId="0" applyFont="1" applyFill="1" applyBorder="1" applyAlignment="1">
      <alignment vertical="center"/>
    </xf>
    <xf numFmtId="0" fontId="14" fillId="35" borderId="1" xfId="0" applyFont="1" applyFill="1" applyBorder="1" applyAlignment="1">
      <alignment vertical="center" wrapText="1"/>
    </xf>
    <xf numFmtId="0" fontId="14" fillId="32" borderId="1" xfId="0" applyFont="1" applyFill="1" applyBorder="1" applyAlignment="1">
      <alignment vertical="center" wrapText="1"/>
    </xf>
    <xf numFmtId="0" fontId="14" fillId="36" borderId="1" xfId="0" applyFont="1" applyFill="1" applyBorder="1" applyAlignment="1">
      <alignment horizontal="left" vertical="center" wrapText="1"/>
    </xf>
    <xf numFmtId="0" fontId="14" fillId="0" borderId="23" xfId="0" applyFont="1" applyBorder="1" applyAlignment="1">
      <alignment horizontal="left" vertical="center" wrapText="1"/>
    </xf>
    <xf numFmtId="0" fontId="14" fillId="0" borderId="2" xfId="0" applyFont="1" applyBorder="1" applyAlignment="1">
      <alignment horizontal="left" vertical="center" wrapText="1"/>
    </xf>
    <xf numFmtId="0" fontId="5" fillId="16" borderId="1" xfId="0" applyFont="1" applyFill="1" applyBorder="1" applyAlignment="1">
      <alignment horizontal="left" vertical="center" wrapText="1"/>
    </xf>
    <xf numFmtId="0" fontId="14" fillId="15"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14" fillId="32" borderId="1" xfId="0" applyFont="1" applyFill="1" applyBorder="1" applyAlignment="1">
      <alignment horizontal="left" vertical="center" wrapText="1"/>
    </xf>
    <xf numFmtId="0" fontId="14" fillId="33" borderId="1" xfId="0" applyFont="1" applyFill="1" applyBorder="1" applyAlignment="1">
      <alignment horizontal="left" vertical="center" wrapText="1"/>
    </xf>
    <xf numFmtId="0" fontId="14" fillId="34" borderId="1" xfId="0" applyFont="1" applyFill="1" applyBorder="1" applyAlignment="1">
      <alignment horizontal="left" vertical="center" wrapText="1"/>
    </xf>
    <xf numFmtId="0" fontId="14" fillId="35" borderId="1" xfId="0" applyFont="1" applyFill="1" applyBorder="1" applyAlignment="1">
      <alignment horizontal="left" vertical="center" wrapText="1"/>
    </xf>
    <xf numFmtId="0" fontId="14" fillId="35" borderId="3" xfId="0" applyFont="1" applyFill="1" applyBorder="1" applyAlignment="1">
      <alignment horizontal="left" vertical="center" wrapText="1"/>
    </xf>
    <xf numFmtId="0" fontId="14" fillId="34" borderId="3" xfId="0" applyFont="1" applyFill="1" applyBorder="1" applyAlignment="1">
      <alignment horizontal="left" vertical="center" wrapText="1"/>
    </xf>
    <xf numFmtId="0" fontId="14" fillId="32" borderId="3" xfId="0" applyFont="1" applyFill="1" applyBorder="1" applyAlignment="1">
      <alignment horizontal="left" vertical="center" wrapText="1"/>
    </xf>
    <xf numFmtId="0" fontId="14" fillId="15" borderId="3" xfId="0" applyFont="1" applyFill="1" applyBorder="1" applyAlignment="1">
      <alignment horizontal="left" vertical="center" wrapText="1"/>
    </xf>
    <xf numFmtId="0" fontId="14" fillId="34" borderId="1" xfId="0" applyFont="1" applyFill="1" applyBorder="1" applyAlignment="1">
      <alignment vertical="center" wrapText="1"/>
    </xf>
    <xf numFmtId="0" fontId="19" fillId="36" borderId="32" xfId="0" applyFont="1" applyFill="1" applyBorder="1" applyAlignment="1">
      <alignment vertical="center"/>
    </xf>
    <xf numFmtId="0" fontId="15" fillId="0" borderId="33" xfId="0" applyFont="1" applyBorder="1" applyAlignment="1">
      <alignment horizontal="left" vertical="center"/>
    </xf>
    <xf numFmtId="0" fontId="14" fillId="6" borderId="1" xfId="0" applyFont="1" applyFill="1" applyBorder="1" applyAlignment="1">
      <alignment horizontal="left" vertical="top" wrapText="1"/>
    </xf>
    <xf numFmtId="0" fontId="19" fillId="0" borderId="1" xfId="0" applyFont="1" applyBorder="1" applyAlignment="1">
      <alignment horizontal="left" vertical="top" wrapText="1"/>
    </xf>
    <xf numFmtId="0" fontId="19" fillId="36" borderId="31" xfId="0" applyFont="1" applyFill="1" applyBorder="1" applyAlignment="1">
      <alignment vertical="center"/>
    </xf>
    <xf numFmtId="0" fontId="19" fillId="36" borderId="1" xfId="0" applyFont="1" applyFill="1" applyBorder="1" applyAlignment="1">
      <alignment vertical="center"/>
    </xf>
    <xf numFmtId="0" fontId="14" fillId="15" borderId="31" xfId="0" applyFont="1" applyFill="1" applyBorder="1" applyAlignment="1">
      <alignment vertical="center" wrapText="1"/>
    </xf>
    <xf numFmtId="0" fontId="14" fillId="34" borderId="31" xfId="0" applyFont="1" applyFill="1" applyBorder="1" applyAlignment="1">
      <alignment vertical="center" wrapText="1"/>
    </xf>
    <xf numFmtId="0" fontId="14" fillId="0" borderId="1" xfId="0" applyFont="1" applyBorder="1" applyAlignment="1">
      <alignment horizontal="left" vertical="top" wrapText="1"/>
    </xf>
    <xf numFmtId="0" fontId="14" fillId="30" borderId="1" xfId="0" applyFont="1" applyFill="1" applyBorder="1" applyAlignment="1">
      <alignment horizontal="left" vertical="center" wrapText="1"/>
    </xf>
    <xf numFmtId="0" fontId="15" fillId="8" borderId="1" xfId="0" applyFont="1" applyFill="1" applyBorder="1" applyAlignment="1">
      <alignment horizontal="left" vertical="center" wrapText="1"/>
    </xf>
    <xf numFmtId="0" fontId="14" fillId="13" borderId="1" xfId="0" applyFont="1" applyFill="1" applyBorder="1" applyAlignment="1">
      <alignment horizontal="left" vertical="center" wrapText="1"/>
    </xf>
    <xf numFmtId="0" fontId="14" fillId="35" borderId="3" xfId="0" quotePrefix="1" applyFont="1" applyFill="1" applyBorder="1" applyAlignment="1">
      <alignment horizontal="left" vertical="center" wrapText="1"/>
    </xf>
    <xf numFmtId="0" fontId="19" fillId="0" borderId="18" xfId="0" quotePrefix="1" applyFont="1" applyBorder="1" applyAlignment="1">
      <alignment horizontal="left" vertical="center" wrapText="1"/>
    </xf>
    <xf numFmtId="0" fontId="19" fillId="36" borderId="1" xfId="0" applyFont="1" applyFill="1" applyBorder="1" applyAlignment="1">
      <alignment horizontal="left" vertical="center"/>
    </xf>
    <xf numFmtId="0" fontId="14" fillId="0" borderId="1" xfId="0" quotePrefix="1" applyFont="1" applyBorder="1" applyAlignment="1">
      <alignment horizontal="left" vertical="center" wrapText="1"/>
    </xf>
    <xf numFmtId="0" fontId="14" fillId="34" borderId="3" xfId="0" quotePrefix="1" applyFont="1" applyFill="1" applyBorder="1" applyAlignment="1">
      <alignment horizontal="left" vertical="center" wrapText="1"/>
    </xf>
    <xf numFmtId="0" fontId="19" fillId="36" borderId="29" xfId="0" applyFont="1" applyFill="1" applyBorder="1" applyAlignment="1">
      <alignment vertical="center"/>
    </xf>
    <xf numFmtId="0" fontId="15" fillId="8" borderId="29" xfId="0" applyFont="1" applyFill="1" applyBorder="1" applyAlignment="1">
      <alignment vertical="center"/>
    </xf>
    <xf numFmtId="0" fontId="14" fillId="6" borderId="36" xfId="0" applyFont="1" applyFill="1" applyBorder="1" applyAlignment="1">
      <alignment horizontal="left" vertical="top" wrapText="1"/>
    </xf>
    <xf numFmtId="0" fontId="14" fillId="32" borderId="29" xfId="0" applyFont="1" applyFill="1" applyBorder="1" applyAlignment="1">
      <alignment vertical="center" wrapText="1"/>
    </xf>
    <xf numFmtId="0" fontId="19" fillId="0" borderId="29" xfId="0" applyFont="1" applyBorder="1" applyAlignment="1">
      <alignment horizontal="left" vertical="center" wrapText="1"/>
    </xf>
    <xf numFmtId="0" fontId="14" fillId="33" borderId="29" xfId="0" applyFont="1" applyFill="1" applyBorder="1" applyAlignment="1">
      <alignment vertical="center" wrapText="1"/>
    </xf>
    <xf numFmtId="0" fontId="14" fillId="34" borderId="29" xfId="0" applyFont="1" applyFill="1" applyBorder="1" applyAlignment="1">
      <alignment vertical="center" wrapText="1"/>
    </xf>
    <xf numFmtId="0" fontId="19" fillId="36" borderId="24" xfId="0" applyFont="1" applyFill="1" applyBorder="1" applyAlignment="1">
      <alignment horizontal="left" vertical="center"/>
    </xf>
    <xf numFmtId="0" fontId="14" fillId="15" borderId="29" xfId="0" applyFont="1" applyFill="1" applyBorder="1" applyAlignment="1">
      <alignment vertical="center" wrapText="1"/>
    </xf>
    <xf numFmtId="0" fontId="5" fillId="16" borderId="29" xfId="0" applyFont="1" applyFill="1" applyBorder="1" applyAlignment="1">
      <alignment horizontal="center" vertical="center" wrapText="1"/>
    </xf>
    <xf numFmtId="0" fontId="14" fillId="5" borderId="29" xfId="0" applyFont="1" applyFill="1" applyBorder="1" applyAlignment="1">
      <alignment horizontal="left" vertical="center" wrapText="1"/>
    </xf>
    <xf numFmtId="0" fontId="14" fillId="15" borderId="29" xfId="0" applyFont="1" applyFill="1" applyBorder="1" applyAlignment="1">
      <alignment horizontal="left" vertical="center" wrapText="1"/>
    </xf>
    <xf numFmtId="0" fontId="15" fillId="0" borderId="24" xfId="0" applyFont="1" applyBorder="1" applyAlignment="1">
      <alignment horizontal="left" vertical="top"/>
    </xf>
    <xf numFmtId="0" fontId="14" fillId="34" borderId="24" xfId="0" applyFont="1" applyFill="1" applyBorder="1" applyAlignment="1">
      <alignment horizontal="left" vertical="center" wrapText="1"/>
    </xf>
    <xf numFmtId="0" fontId="14" fillId="35" borderId="24" xfId="0" applyFont="1" applyFill="1" applyBorder="1" applyAlignment="1">
      <alignment horizontal="left" vertical="center" wrapText="1"/>
    </xf>
    <xf numFmtId="0" fontId="14" fillId="35" borderId="29" xfId="0" applyFont="1" applyFill="1" applyBorder="1" applyAlignment="1">
      <alignment vertical="center" wrapText="1"/>
    </xf>
    <xf numFmtId="0" fontId="14" fillId="0" borderId="29" xfId="0" quotePrefix="1" applyFont="1" applyBorder="1" applyAlignment="1">
      <alignment horizontal="left" vertical="center" wrapText="1"/>
    </xf>
    <xf numFmtId="0" fontId="14" fillId="32" borderId="24" xfId="0" applyFont="1" applyFill="1" applyBorder="1" applyAlignment="1">
      <alignment horizontal="left" vertical="center" wrapText="1"/>
    </xf>
    <xf numFmtId="0" fontId="14" fillId="33" borderId="24" xfId="0" applyFont="1" applyFill="1" applyBorder="1" applyAlignment="1">
      <alignment horizontal="left" vertical="center" wrapText="1"/>
    </xf>
    <xf numFmtId="0" fontId="17" fillId="8" borderId="35" xfId="0" applyFont="1" applyFill="1" applyBorder="1" applyAlignment="1">
      <alignment horizontal="left" vertical="center" wrapText="1"/>
    </xf>
    <xf numFmtId="0" fontId="14" fillId="13" borderId="29" xfId="0" applyFont="1" applyFill="1" applyBorder="1" applyAlignment="1">
      <alignment horizontal="left" vertical="top" wrapText="1"/>
    </xf>
    <xf numFmtId="0" fontId="14" fillId="13" borderId="24" xfId="0" applyFont="1" applyFill="1" applyBorder="1" applyAlignment="1">
      <alignment horizontal="left" vertical="top" wrapText="1"/>
    </xf>
    <xf numFmtId="0" fontId="14" fillId="6" borderId="29" xfId="0" applyFont="1" applyFill="1" applyBorder="1" applyAlignment="1">
      <alignment horizontal="left" vertical="center" wrapText="1"/>
    </xf>
    <xf numFmtId="0" fontId="8" fillId="23" borderId="19" xfId="0" applyFont="1" applyFill="1" applyBorder="1" applyAlignment="1">
      <alignment horizontal="center" vertical="center" wrapText="1"/>
    </xf>
    <xf numFmtId="0" fontId="19" fillId="36" borderId="4" xfId="0" applyFont="1" applyFill="1" applyBorder="1" applyAlignment="1">
      <alignment horizontal="left" vertical="center" wrapText="1"/>
    </xf>
    <xf numFmtId="0" fontId="0" fillId="0" borderId="4" xfId="0" applyBorder="1" applyAlignment="1">
      <alignment vertical="center" wrapText="1"/>
    </xf>
    <xf numFmtId="0" fontId="15" fillId="26" borderId="3" xfId="0" applyFont="1" applyFill="1" applyBorder="1" applyAlignment="1">
      <alignment horizontal="left" vertical="center" wrapText="1"/>
    </xf>
    <xf numFmtId="0" fontId="15" fillId="0" borderId="4" xfId="0" applyFont="1" applyBorder="1" applyAlignment="1">
      <alignment horizontal="left" vertical="center" wrapText="1"/>
    </xf>
    <xf numFmtId="0" fontId="0" fillId="0" borderId="3" xfId="0" applyBorder="1" applyAlignment="1">
      <alignment vertical="center" wrapText="1"/>
    </xf>
    <xf numFmtId="0" fontId="19" fillId="36" borderId="31" xfId="0" applyFont="1" applyFill="1" applyBorder="1" applyAlignment="1">
      <alignment horizontal="left" vertical="center" wrapText="1"/>
    </xf>
    <xf numFmtId="0" fontId="14" fillId="0" borderId="31" xfId="0" applyFont="1" applyBorder="1" applyAlignment="1">
      <alignment vertical="center" wrapText="1"/>
    </xf>
    <xf numFmtId="0" fontId="14" fillId="40" borderId="1" xfId="0" applyFont="1" applyFill="1" applyBorder="1" applyAlignment="1">
      <alignment vertical="center" wrapText="1"/>
    </xf>
    <xf numFmtId="0" fontId="19" fillId="0" borderId="31" xfId="0" applyFont="1" applyBorder="1" applyAlignment="1">
      <alignment vertical="center" wrapText="1"/>
    </xf>
    <xf numFmtId="0" fontId="14" fillId="0" borderId="31" xfId="0" applyFont="1" applyBorder="1" applyAlignment="1">
      <alignment vertical="top" wrapText="1"/>
    </xf>
    <xf numFmtId="0" fontId="5" fillId="16" borderId="31" xfId="0" applyFont="1" applyFill="1" applyBorder="1" applyAlignment="1">
      <alignment vertical="center" wrapText="1"/>
    </xf>
    <xf numFmtId="0" fontId="14" fillId="30" borderId="31" xfId="0" applyFont="1" applyFill="1" applyBorder="1" applyAlignment="1">
      <alignment vertical="center" wrapText="1"/>
    </xf>
    <xf numFmtId="0" fontId="15" fillId="8" borderId="31" xfId="0" applyFont="1" applyFill="1" applyBorder="1" applyAlignment="1">
      <alignment vertical="center" wrapText="1"/>
    </xf>
    <xf numFmtId="0" fontId="5" fillId="16" borderId="19" xfId="0" applyFont="1" applyFill="1" applyBorder="1" applyAlignment="1">
      <alignment horizontal="center" vertical="center" wrapText="1"/>
    </xf>
    <xf numFmtId="0" fontId="5" fillId="16" borderId="5" xfId="0" applyFont="1" applyFill="1" applyBorder="1" applyAlignment="1">
      <alignment horizontal="left" vertical="center" wrapText="1"/>
    </xf>
    <xf numFmtId="0" fontId="5" fillId="16" borderId="19" xfId="0" applyFont="1" applyFill="1" applyBorder="1" applyAlignment="1">
      <alignment horizontal="left" vertical="center" wrapText="1"/>
    </xf>
    <xf numFmtId="0" fontId="17" fillId="0" borderId="24" xfId="0" applyFont="1" applyBorder="1" applyAlignment="1">
      <alignment horizontal="left" vertical="top"/>
    </xf>
    <xf numFmtId="0" fontId="15" fillId="0" borderId="24" xfId="0" applyFont="1" applyBorder="1" applyAlignment="1">
      <alignment horizontal="left" vertical="center"/>
    </xf>
    <xf numFmtId="0" fontId="37" fillId="0" borderId="24" xfId="0" applyFont="1" applyBorder="1" applyAlignment="1">
      <alignment vertical="center"/>
    </xf>
    <xf numFmtId="0" fontId="26" fillId="0" borderId="24" xfId="0" applyFont="1" applyBorder="1" applyAlignment="1">
      <alignment horizontal="left"/>
    </xf>
    <xf numFmtId="0" fontId="17" fillId="0" borderId="24" xfId="0" applyFont="1" applyBorder="1" applyAlignment="1">
      <alignment horizontal="left" vertical="center"/>
    </xf>
    <xf numFmtId="0" fontId="17" fillId="0" borderId="24" xfId="0" applyFont="1" applyBorder="1" applyAlignment="1">
      <alignment vertical="center"/>
    </xf>
    <xf numFmtId="0" fontId="26" fillId="0" borderId="24" xfId="0" applyFont="1" applyBorder="1" applyAlignment="1">
      <alignment vertical="center"/>
    </xf>
    <xf numFmtId="0" fontId="8" fillId="23" borderId="11" xfId="0" applyFont="1" applyFill="1" applyBorder="1" applyAlignment="1">
      <alignment horizontal="center" vertical="center" wrapText="1"/>
    </xf>
    <xf numFmtId="0" fontId="22" fillId="8" borderId="11" xfId="0" applyFont="1" applyFill="1" applyBorder="1" applyAlignment="1">
      <alignment horizontal="left" vertical="center" wrapText="1"/>
    </xf>
    <xf numFmtId="0" fontId="5" fillId="16" borderId="11" xfId="0" applyFont="1" applyFill="1" applyBorder="1" applyAlignment="1">
      <alignment horizontal="center" vertical="center" wrapText="1"/>
    </xf>
    <xf numFmtId="0" fontId="35" fillId="0" borderId="35" xfId="0" applyFont="1" applyBorder="1" applyAlignment="1">
      <alignment horizontal="center" vertical="center" wrapText="1"/>
    </xf>
    <xf numFmtId="0" fontId="35" fillId="0" borderId="35" xfId="0" applyFont="1" applyBorder="1" applyAlignment="1">
      <alignment vertical="center"/>
    </xf>
    <xf numFmtId="0" fontId="22" fillId="8" borderId="11" xfId="0" applyFont="1" applyFill="1" applyBorder="1" applyAlignment="1">
      <alignment vertical="center" wrapText="1"/>
    </xf>
    <xf numFmtId="0" fontId="0" fillId="7" borderId="0" xfId="0" applyFill="1"/>
    <xf numFmtId="0" fontId="0" fillId="8" borderId="0" xfId="0" applyFill="1"/>
    <xf numFmtId="0" fontId="0" fillId="0" borderId="0" xfId="0" applyAlignment="1">
      <alignment wrapText="1"/>
    </xf>
    <xf numFmtId="0" fontId="48" fillId="7" borderId="0" xfId="0" applyFont="1" applyFill="1" applyAlignment="1">
      <alignment wrapText="1"/>
    </xf>
    <xf numFmtId="0" fontId="5" fillId="41" borderId="1" xfId="0" applyFont="1" applyFill="1" applyBorder="1" applyAlignment="1">
      <alignment horizontal="center" vertical="center" wrapText="1"/>
    </xf>
    <xf numFmtId="0" fontId="48" fillId="7" borderId="0" xfId="0" applyFont="1" applyFill="1"/>
    <xf numFmtId="0" fontId="0" fillId="24" borderId="0" xfId="0" applyFill="1"/>
    <xf numFmtId="0" fontId="1" fillId="0" borderId="24" xfId="0" applyFont="1" applyBorder="1" applyAlignment="1">
      <alignment horizontal="left" vertical="center" wrapText="1"/>
    </xf>
    <xf numFmtId="0" fontId="1" fillId="0" borderId="24" xfId="0" applyFont="1" applyBorder="1" applyAlignment="1">
      <alignment vertical="center" wrapText="1"/>
    </xf>
    <xf numFmtId="0" fontId="1" fillId="0" borderId="24" xfId="0" applyFont="1" applyBorder="1" applyAlignment="1">
      <alignment wrapText="1"/>
    </xf>
    <xf numFmtId="0" fontId="24" fillId="7" borderId="35" xfId="0" applyFont="1" applyFill="1" applyBorder="1" applyAlignment="1">
      <alignment horizontal="center" vertical="center"/>
    </xf>
    <xf numFmtId="0" fontId="24" fillId="16" borderId="35" xfId="0" applyFont="1" applyFill="1" applyBorder="1" applyAlignment="1">
      <alignment horizontal="center" vertical="center"/>
    </xf>
    <xf numFmtId="0" fontId="24" fillId="13" borderId="35" xfId="0" applyFont="1" applyFill="1" applyBorder="1" applyAlignment="1">
      <alignment horizontal="center" vertical="center" wrapText="1"/>
    </xf>
    <xf numFmtId="0" fontId="24" fillId="9" borderId="35" xfId="0" applyFont="1" applyFill="1" applyBorder="1" applyAlignment="1">
      <alignment horizontal="center" vertical="center" wrapText="1"/>
    </xf>
    <xf numFmtId="0" fontId="24" fillId="21" borderId="35" xfId="0" applyFont="1" applyFill="1" applyBorder="1" applyAlignment="1">
      <alignment horizontal="center" vertical="center"/>
    </xf>
    <xf numFmtId="0" fontId="1" fillId="0" borderId="34" xfId="0" applyFont="1" applyBorder="1" applyAlignment="1">
      <alignment vertical="top" wrapText="1"/>
    </xf>
    <xf numFmtId="0" fontId="1" fillId="0" borderId="34" xfId="0" applyFont="1" applyBorder="1" applyAlignment="1">
      <alignment wrapText="1"/>
    </xf>
    <xf numFmtId="0" fontId="1" fillId="0" borderId="34" xfId="0" applyFont="1" applyBorder="1" applyAlignment="1">
      <alignment vertical="center" wrapText="1"/>
    </xf>
    <xf numFmtId="0" fontId="46" fillId="39" borderId="48" xfId="0" applyFont="1" applyFill="1" applyBorder="1" applyAlignment="1">
      <alignment horizontal="center" wrapText="1"/>
    </xf>
    <xf numFmtId="0" fontId="46" fillId="39" borderId="30" xfId="0" applyFont="1" applyFill="1" applyBorder="1" applyAlignment="1">
      <alignment horizontal="center" wrapText="1"/>
    </xf>
    <xf numFmtId="0" fontId="46" fillId="39" borderId="49" xfId="0" applyFont="1" applyFill="1" applyBorder="1" applyAlignment="1">
      <alignment horizontal="center" wrapText="1"/>
    </xf>
    <xf numFmtId="0" fontId="24" fillId="2" borderId="50" xfId="0" applyFont="1" applyFill="1" applyBorder="1" applyAlignment="1">
      <alignment horizontal="center" vertical="center"/>
    </xf>
    <xf numFmtId="0" fontId="1" fillId="0" borderId="29" xfId="0" applyFont="1" applyBorder="1" applyAlignment="1">
      <alignment vertical="center" wrapText="1"/>
    </xf>
    <xf numFmtId="0" fontId="1" fillId="0" borderId="51" xfId="0" applyFont="1" applyBorder="1" applyAlignment="1">
      <alignment vertical="center" wrapText="1"/>
    </xf>
    <xf numFmtId="0" fontId="57" fillId="7" borderId="0" xfId="0" applyFont="1" applyFill="1" applyAlignment="1">
      <alignment vertical="top" wrapText="1"/>
    </xf>
    <xf numFmtId="0" fontId="15" fillId="8" borderId="0" xfId="0" applyFont="1" applyFill="1"/>
    <xf numFmtId="0" fontId="0" fillId="8" borderId="10" xfId="0" applyFill="1" applyBorder="1"/>
    <xf numFmtId="0" fontId="0" fillId="8" borderId="45" xfId="0" applyFill="1" applyBorder="1"/>
    <xf numFmtId="0" fontId="0" fillId="8" borderId="43" xfId="0" applyFill="1" applyBorder="1"/>
    <xf numFmtId="0" fontId="0" fillId="8" borderId="27" xfId="0" applyFill="1" applyBorder="1"/>
    <xf numFmtId="0" fontId="0" fillId="8" borderId="46" xfId="0" applyFill="1" applyBorder="1"/>
    <xf numFmtId="0" fontId="0" fillId="8" borderId="14" xfId="0" applyFill="1" applyBorder="1"/>
    <xf numFmtId="0" fontId="0" fillId="8" borderId="12" xfId="0" applyFill="1" applyBorder="1"/>
    <xf numFmtId="0" fontId="48" fillId="9" borderId="0" xfId="0" applyFont="1" applyFill="1" applyAlignment="1">
      <alignment wrapText="1"/>
    </xf>
    <xf numFmtId="0" fontId="0" fillId="44" borderId="0" xfId="0" applyFill="1"/>
    <xf numFmtId="0" fontId="15" fillId="0" borderId="5" xfId="0" applyFont="1" applyBorder="1" applyAlignment="1">
      <alignment horizontal="center" vertical="center" wrapText="1"/>
    </xf>
    <xf numFmtId="0" fontId="5" fillId="8" borderId="22" xfId="0" applyFont="1" applyFill="1" applyBorder="1" applyAlignment="1">
      <alignment horizontal="center" vertical="center" wrapText="1"/>
    </xf>
    <xf numFmtId="0" fontId="5" fillId="17" borderId="22" xfId="0" applyFont="1" applyFill="1" applyBorder="1" applyAlignment="1">
      <alignment horizontal="center" vertical="center" wrapText="1"/>
    </xf>
    <xf numFmtId="0" fontId="22" fillId="8" borderId="6" xfId="0" applyFont="1" applyFill="1" applyBorder="1" applyAlignment="1">
      <alignment horizontal="left" vertical="center" wrapText="1"/>
    </xf>
    <xf numFmtId="0" fontId="64" fillId="0" borderId="0" xfId="0" applyFont="1" applyAlignment="1">
      <alignment wrapText="1"/>
    </xf>
    <xf numFmtId="0" fontId="5" fillId="24" borderId="1" xfId="0" applyFont="1" applyFill="1" applyBorder="1" applyAlignment="1">
      <alignment horizontal="center" vertical="center" wrapText="1"/>
    </xf>
    <xf numFmtId="0" fontId="68" fillId="8" borderId="0" xfId="0" applyFont="1" applyFill="1" applyAlignment="1">
      <alignment horizontal="left"/>
    </xf>
    <xf numFmtId="0" fontId="69" fillId="8" borderId="0" xfId="0" applyFont="1" applyFill="1" applyAlignment="1">
      <alignment horizontal="left"/>
    </xf>
    <xf numFmtId="0" fontId="69" fillId="8" borderId="44" xfId="0" applyFont="1" applyFill="1" applyBorder="1" applyAlignment="1">
      <alignment horizontal="left"/>
    </xf>
    <xf numFmtId="0" fontId="0" fillId="44" borderId="27" xfId="0" applyFill="1" applyBorder="1"/>
    <xf numFmtId="0" fontId="0" fillId="43" borderId="10" xfId="0" applyFill="1" applyBorder="1"/>
    <xf numFmtId="0" fontId="0" fillId="43" borderId="44" xfId="0" applyFill="1" applyBorder="1"/>
    <xf numFmtId="0" fontId="0" fillId="43" borderId="45" xfId="0" applyFill="1" applyBorder="1"/>
    <xf numFmtId="0" fontId="0" fillId="43" borderId="43" xfId="0" applyFill="1" applyBorder="1"/>
    <xf numFmtId="0" fontId="0" fillId="43" borderId="0" xfId="0" applyFill="1"/>
    <xf numFmtId="0" fontId="0" fillId="43" borderId="27" xfId="0" applyFill="1" applyBorder="1"/>
    <xf numFmtId="0" fontId="50" fillId="43" borderId="0" xfId="0" applyFont="1" applyFill="1"/>
    <xf numFmtId="0" fontId="0" fillId="4" borderId="43" xfId="0" applyFill="1" applyBorder="1"/>
    <xf numFmtId="0" fontId="0" fillId="4" borderId="0" xfId="0" applyFill="1"/>
    <xf numFmtId="0" fontId="0" fillId="4" borderId="27" xfId="0" applyFill="1" applyBorder="1"/>
    <xf numFmtId="0" fontId="54" fillId="43" borderId="0" xfId="0" applyFont="1" applyFill="1"/>
    <xf numFmtId="0" fontId="0" fillId="43" borderId="46" xfId="0" applyFill="1" applyBorder="1"/>
    <xf numFmtId="0" fontId="0" fillId="43" borderId="14" xfId="0" applyFill="1" applyBorder="1"/>
    <xf numFmtId="0" fontId="0" fillId="43" borderId="12" xfId="0" applyFill="1" applyBorder="1"/>
    <xf numFmtId="0" fontId="70" fillId="44" borderId="0" xfId="0" applyFont="1" applyFill="1" applyAlignment="1">
      <alignment wrapText="1"/>
    </xf>
    <xf numFmtId="0" fontId="0" fillId="44" borderId="44" xfId="0" applyFill="1" applyBorder="1"/>
    <xf numFmtId="0" fontId="0" fillId="44" borderId="45" xfId="0" applyFill="1" applyBorder="1"/>
    <xf numFmtId="0" fontId="0" fillId="44" borderId="46" xfId="0" applyFill="1" applyBorder="1"/>
    <xf numFmtId="0" fontId="0" fillId="44" borderId="14" xfId="0" applyFill="1" applyBorder="1"/>
    <xf numFmtId="0" fontId="0" fillId="44" borderId="12" xfId="0" applyFill="1" applyBorder="1"/>
    <xf numFmtId="0" fontId="0" fillId="7" borderId="43" xfId="0" applyFill="1" applyBorder="1"/>
    <xf numFmtId="0" fontId="0" fillId="7" borderId="27" xfId="0" applyFill="1" applyBorder="1"/>
    <xf numFmtId="0" fontId="0" fillId="7" borderId="46" xfId="0" applyFill="1" applyBorder="1"/>
    <xf numFmtId="0" fontId="0" fillId="7" borderId="12" xfId="0" applyFill="1" applyBorder="1"/>
    <xf numFmtId="0" fontId="54" fillId="8" borderId="0" xfId="0" applyFont="1" applyFill="1" applyAlignment="1">
      <alignment vertical="top" wrapText="1"/>
    </xf>
    <xf numFmtId="0" fontId="72" fillId="43" borderId="0" xfId="0" applyFont="1" applyFill="1"/>
    <xf numFmtId="0" fontId="48" fillId="0" borderId="0" xfId="0" applyFont="1"/>
    <xf numFmtId="0" fontId="76" fillId="0" borderId="0" xfId="0" applyFont="1"/>
    <xf numFmtId="0" fontId="48" fillId="0" borderId="0" xfId="0" applyFont="1" applyAlignment="1">
      <alignment vertical="center"/>
    </xf>
    <xf numFmtId="0" fontId="48" fillId="45" borderId="0" xfId="0" applyFont="1" applyFill="1"/>
    <xf numFmtId="0" fontId="48" fillId="45" borderId="0" xfId="0" applyFont="1" applyFill="1" applyAlignment="1">
      <alignment wrapText="1"/>
    </xf>
    <xf numFmtId="0" fontId="27" fillId="0" borderId="0" xfId="0" applyFont="1" applyAlignment="1">
      <alignment horizontal="left" vertical="top" wrapText="1"/>
    </xf>
    <xf numFmtId="0" fontId="3" fillId="0" borderId="0" xfId="0" applyFont="1" applyAlignment="1">
      <alignment vertical="center"/>
    </xf>
    <xf numFmtId="0" fontId="32" fillId="0" borderId="0" xfId="0" applyFont="1" applyAlignment="1">
      <alignment horizontal="left" vertical="top" wrapText="1"/>
    </xf>
    <xf numFmtId="0" fontId="0" fillId="0" borderId="0" xfId="0" applyAlignment="1">
      <alignment horizontal="center" vertical="center"/>
    </xf>
    <xf numFmtId="0" fontId="0" fillId="9" borderId="0" xfId="0" applyFill="1" applyAlignment="1">
      <alignment horizontal="center" vertical="center"/>
    </xf>
    <xf numFmtId="0" fontId="48" fillId="9" borderId="12" xfId="0" applyFont="1" applyFill="1" applyBorder="1" applyAlignment="1">
      <alignment horizontal="center" vertical="center"/>
    </xf>
    <xf numFmtId="0" fontId="48" fillId="0" borderId="7" xfId="0" applyFont="1" applyBorder="1"/>
    <xf numFmtId="0" fontId="48" fillId="0" borderId="7" xfId="0" applyFont="1" applyBorder="1" applyAlignment="1">
      <alignment horizontal="center" vertical="center"/>
    </xf>
    <xf numFmtId="0" fontId="48" fillId="0" borderId="46" xfId="0" applyFont="1" applyBorder="1"/>
    <xf numFmtId="0" fontId="0" fillId="9" borderId="11" xfId="0" applyFill="1" applyBorder="1" applyAlignment="1">
      <alignment horizontal="center" vertical="center"/>
    </xf>
    <xf numFmtId="0" fontId="0" fillId="0" borderId="6" xfId="0" applyBorder="1" applyAlignment="1">
      <alignment horizontal="center" vertical="center"/>
    </xf>
    <xf numFmtId="0" fontId="48" fillId="16" borderId="6" xfId="0" applyFont="1" applyFill="1" applyBorder="1" applyAlignment="1">
      <alignment horizontal="center" vertical="center" wrapText="1"/>
    </xf>
    <xf numFmtId="0" fontId="0" fillId="9" borderId="45" xfId="0" applyFill="1" applyBorder="1" applyAlignment="1">
      <alignment horizontal="center" vertical="center"/>
    </xf>
    <xf numFmtId="0" fontId="0" fillId="0" borderId="8" xfId="0" applyBorder="1" applyAlignment="1">
      <alignment horizontal="center" vertical="center"/>
    </xf>
    <xf numFmtId="0" fontId="48" fillId="16" borderId="8" xfId="0" applyFont="1" applyFill="1" applyBorder="1" applyAlignment="1">
      <alignment horizontal="center" vertical="center" wrapText="1"/>
    </xf>
    <xf numFmtId="0" fontId="48" fillId="0" borderId="7" xfId="0" applyFont="1" applyBorder="1" applyAlignment="1">
      <alignment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9" xfId="0" applyBorder="1" applyAlignment="1">
      <alignment vertical="center"/>
    </xf>
    <xf numFmtId="0" fontId="0" fillId="0" borderId="10" xfId="0" applyBorder="1" applyAlignment="1">
      <alignment vertical="center" wrapText="1"/>
    </xf>
    <xf numFmtId="0" fontId="48" fillId="0" borderId="6" xfId="0" applyFont="1" applyBorder="1" applyAlignment="1">
      <alignment horizontal="center" vertical="center"/>
    </xf>
    <xf numFmtId="0" fontId="3" fillId="16" borderId="6" xfId="0" applyFont="1" applyFill="1" applyBorder="1" applyAlignment="1">
      <alignment horizontal="center" vertical="center" wrapText="1"/>
    </xf>
    <xf numFmtId="0" fontId="48" fillId="0" borderId="8" xfId="0" applyFont="1" applyBorder="1" applyAlignment="1">
      <alignment horizontal="center" vertical="center"/>
    </xf>
    <xf numFmtId="0" fontId="3" fillId="16" borderId="8" xfId="0" applyFont="1" applyFill="1" applyBorder="1" applyAlignment="1">
      <alignment horizontal="center" vertical="center" wrapText="1"/>
    </xf>
    <xf numFmtId="0" fontId="0" fillId="0" borderId="8" xfId="0" applyBorder="1" applyAlignment="1">
      <alignment horizontal="center" vertical="center" wrapText="1"/>
    </xf>
    <xf numFmtId="0" fontId="78" fillId="16" borderId="6" xfId="0" applyFont="1" applyFill="1" applyBorder="1" applyAlignment="1">
      <alignment horizontal="center" vertical="center" wrapText="1"/>
    </xf>
    <xf numFmtId="0" fontId="78" fillId="16" borderId="8" xfId="0" applyFont="1" applyFill="1" applyBorder="1" applyAlignment="1">
      <alignment horizontal="center" vertical="center" wrapText="1"/>
    </xf>
    <xf numFmtId="0" fontId="0" fillId="0" borderId="6" xfId="0" applyBorder="1" applyAlignment="1">
      <alignment horizontal="center" vertical="center" wrapText="1"/>
    </xf>
    <xf numFmtId="0" fontId="55" fillId="8" borderId="0" xfId="0" applyFont="1" applyFill="1"/>
    <xf numFmtId="0" fontId="55" fillId="44" borderId="14" xfId="0" applyFont="1" applyFill="1" applyBorder="1"/>
    <xf numFmtId="0" fontId="82" fillId="44" borderId="0" xfId="0" applyFont="1" applyFill="1" applyAlignment="1">
      <alignment horizontal="left" vertical="center" wrapText="1"/>
    </xf>
    <xf numFmtId="0" fontId="0" fillId="7" borderId="10" xfId="0" applyFill="1" applyBorder="1"/>
    <xf numFmtId="0" fontId="0" fillId="7" borderId="44" xfId="0" applyFill="1" applyBorder="1"/>
    <xf numFmtId="0" fontId="0" fillId="7" borderId="45" xfId="0" applyFill="1" applyBorder="1"/>
    <xf numFmtId="0" fontId="0" fillId="24" borderId="43" xfId="0" applyFill="1" applyBorder="1"/>
    <xf numFmtId="0" fontId="0" fillId="24" borderId="27" xfId="0" applyFill="1" applyBorder="1"/>
    <xf numFmtId="0" fontId="0" fillId="7" borderId="14" xfId="0" applyFill="1" applyBorder="1"/>
    <xf numFmtId="0" fontId="5" fillId="5" borderId="1" xfId="0" applyFont="1" applyFill="1" applyBorder="1" applyAlignment="1">
      <alignment horizontal="center" vertical="center" wrapText="1"/>
    </xf>
    <xf numFmtId="0" fontId="26" fillId="5" borderId="24" xfId="0" applyFont="1" applyFill="1" applyBorder="1" applyAlignment="1">
      <alignment horizontal="left" vertical="top"/>
    </xf>
    <xf numFmtId="0" fontId="37" fillId="5" borderId="0" xfId="0" applyFont="1" applyFill="1" applyAlignment="1">
      <alignment vertical="center" wrapText="1"/>
    </xf>
    <xf numFmtId="0" fontId="15" fillId="5" borderId="0" xfId="0" applyFont="1" applyFill="1"/>
    <xf numFmtId="0" fontId="14" fillId="0" borderId="24" xfId="0" applyFont="1" applyBorder="1" applyAlignment="1">
      <alignment horizontal="center" vertical="center" wrapText="1"/>
    </xf>
    <xf numFmtId="0" fontId="14" fillId="0" borderId="29" xfId="0" applyFont="1" applyBorder="1" applyAlignment="1">
      <alignment horizontal="left" vertical="center" wrapText="1"/>
    </xf>
    <xf numFmtId="0" fontId="85" fillId="0" borderId="24" xfId="0" applyFont="1" applyBorder="1" applyAlignment="1">
      <alignment vertical="center" wrapText="1"/>
    </xf>
    <xf numFmtId="0" fontId="57" fillId="4" borderId="0" xfId="0" applyFont="1" applyFill="1" applyAlignment="1">
      <alignment horizontal="center" vertical="center"/>
    </xf>
    <xf numFmtId="0" fontId="55" fillId="44" borderId="0" xfId="0" applyFont="1" applyFill="1" applyAlignment="1">
      <alignment vertical="center" wrapText="1"/>
    </xf>
    <xf numFmtId="0" fontId="79" fillId="43" borderId="0" xfId="0" applyFont="1" applyFill="1"/>
    <xf numFmtId="0" fontId="77" fillId="43" borderId="0" xfId="0" applyFont="1" applyFill="1"/>
    <xf numFmtId="0" fontId="60" fillId="43" borderId="0" xfId="0" applyFont="1" applyFill="1" applyAlignment="1">
      <alignment horizontal="left" vertical="center" wrapText="1"/>
    </xf>
    <xf numFmtId="0" fontId="57" fillId="44" borderId="0" xfId="0" applyFont="1" applyFill="1" applyAlignment="1">
      <alignment horizontal="center" vertical="center"/>
    </xf>
    <xf numFmtId="0" fontId="54" fillId="44" borderId="0" xfId="0" applyFont="1" applyFill="1" applyAlignment="1">
      <alignment horizontal="left" vertical="center" wrapText="1"/>
    </xf>
    <xf numFmtId="0" fontId="84" fillId="44" borderId="0" xfId="0" applyFont="1" applyFill="1" applyAlignment="1">
      <alignment horizontal="center" vertical="center" wrapText="1"/>
    </xf>
    <xf numFmtId="0" fontId="33" fillId="0" borderId="3" xfId="0" applyFont="1" applyBorder="1" applyAlignment="1">
      <alignment horizontal="left" vertical="top" wrapText="1"/>
    </xf>
    <xf numFmtId="0" fontId="33" fillId="0" borderId="3" xfId="0" quotePrefix="1" applyFont="1" applyBorder="1" applyAlignment="1">
      <alignment horizontal="left" vertical="center" wrapText="1"/>
    </xf>
    <xf numFmtId="0" fontId="33" fillId="0" borderId="1" xfId="0" applyFont="1" applyBorder="1" applyAlignment="1">
      <alignment horizontal="left" vertical="center" wrapText="1"/>
    </xf>
    <xf numFmtId="0" fontId="56" fillId="44" borderId="0" xfId="0" applyFont="1" applyFill="1" applyAlignment="1">
      <alignment horizontal="center" vertical="center"/>
    </xf>
    <xf numFmtId="0" fontId="61" fillId="44" borderId="44" xfId="0" applyFont="1" applyFill="1" applyBorder="1"/>
    <xf numFmtId="0" fontId="58" fillId="44" borderId="0" xfId="0" applyFont="1" applyFill="1" applyAlignment="1">
      <alignment horizontal="left" vertical="center"/>
    </xf>
    <xf numFmtId="0" fontId="61" fillId="44" borderId="0" xfId="0" applyFont="1" applyFill="1"/>
    <xf numFmtId="0" fontId="0" fillId="7" borderId="8" xfId="0" applyFill="1" applyBorder="1"/>
    <xf numFmtId="0" fontId="95" fillId="46" borderId="6" xfId="0" applyFont="1" applyFill="1" applyBorder="1" applyAlignment="1">
      <alignment horizontal="center" vertical="center"/>
    </xf>
    <xf numFmtId="0" fontId="91" fillId="8" borderId="0" xfId="0" applyFont="1" applyFill="1"/>
    <xf numFmtId="0" fontId="71" fillId="44" borderId="0" xfId="0" applyFont="1" applyFill="1"/>
    <xf numFmtId="0" fontId="56" fillId="7" borderId="6" xfId="0" applyFont="1" applyFill="1" applyBorder="1" applyAlignment="1">
      <alignment horizontal="center" vertical="center"/>
    </xf>
    <xf numFmtId="0" fontId="62" fillId="44" borderId="0" xfId="0" applyFont="1" applyFill="1"/>
    <xf numFmtId="0" fontId="54" fillId="44" borderId="0" xfId="0" applyFont="1" applyFill="1" applyAlignment="1">
      <alignment horizontal="left" vertical="top" wrapText="1"/>
    </xf>
    <xf numFmtId="0" fontId="62" fillId="44" borderId="0" xfId="0" applyFont="1" applyFill="1" applyAlignment="1">
      <alignment horizontal="left" vertical="center"/>
    </xf>
    <xf numFmtId="0" fontId="70" fillId="44" borderId="0" xfId="0" applyFont="1" applyFill="1" applyAlignment="1">
      <alignment horizontal="left" vertical="top" wrapText="1"/>
    </xf>
    <xf numFmtId="0" fontId="0" fillId="7" borderId="25" xfId="0" applyFill="1" applyBorder="1"/>
    <xf numFmtId="0" fontId="54" fillId="44" borderId="0" xfId="0" applyFont="1" applyFill="1" applyAlignment="1">
      <alignment horizontal="left" vertical="center"/>
    </xf>
    <xf numFmtId="0" fontId="56" fillId="23" borderId="0" xfId="0" applyFont="1" applyFill="1" applyAlignment="1">
      <alignment horizontal="left" vertical="center" wrapText="1"/>
    </xf>
    <xf numFmtId="0" fontId="54" fillId="44" borderId="0" xfId="0" applyFont="1" applyFill="1" applyAlignment="1">
      <alignment horizontal="left" wrapText="1"/>
    </xf>
    <xf numFmtId="0" fontId="56" fillId="24" borderId="0" xfId="0" applyFont="1" applyFill="1" applyAlignment="1">
      <alignment horizontal="left" vertical="center" wrapText="1"/>
    </xf>
    <xf numFmtId="0" fontId="91" fillId="25" borderId="0" xfId="0" applyFont="1" applyFill="1"/>
    <xf numFmtId="0" fontId="97" fillId="8" borderId="0" xfId="0" applyFont="1" applyFill="1" applyAlignment="1">
      <alignment horizontal="center" vertical="center"/>
    </xf>
    <xf numFmtId="0" fontId="98" fillId="8" borderId="0" xfId="0" applyFont="1" applyFill="1" applyAlignment="1">
      <alignment horizontal="center" vertical="center"/>
    </xf>
    <xf numFmtId="0" fontId="29" fillId="0" borderId="7" xfId="0" applyFont="1" applyBorder="1" applyAlignment="1">
      <alignment vertical="center"/>
    </xf>
    <xf numFmtId="0" fontId="29" fillId="0" borderId="6" xfId="0" applyFont="1" applyBorder="1"/>
    <xf numFmtId="0" fontId="91" fillId="7" borderId="0" xfId="0" applyFont="1" applyFill="1"/>
    <xf numFmtId="0" fontId="31" fillId="8" borderId="53" xfId="0" applyFont="1" applyFill="1" applyBorder="1" applyAlignment="1">
      <alignment vertical="center"/>
    </xf>
    <xf numFmtId="0" fontId="31" fillId="8" borderId="54" xfId="0" applyFont="1" applyFill="1" applyBorder="1" applyAlignment="1">
      <alignment vertical="center"/>
    </xf>
    <xf numFmtId="0" fontId="31" fillId="8" borderId="55" xfId="0" applyFont="1" applyFill="1" applyBorder="1" applyAlignment="1">
      <alignment vertical="center"/>
    </xf>
    <xf numFmtId="0" fontId="32" fillId="9" borderId="9" xfId="0" applyFont="1" applyFill="1" applyBorder="1" applyAlignment="1">
      <alignment horizontal="center" vertical="center"/>
    </xf>
    <xf numFmtId="0" fontId="32" fillId="9" borderId="24" xfId="0" applyFont="1" applyFill="1" applyBorder="1" applyAlignment="1">
      <alignment horizontal="center" vertical="center"/>
    </xf>
    <xf numFmtId="0" fontId="96" fillId="8" borderId="0" xfId="0" applyFont="1" applyFill="1" applyAlignment="1">
      <alignment horizontal="center" vertical="center"/>
    </xf>
    <xf numFmtId="0" fontId="91" fillId="7" borderId="10" xfId="0" applyFont="1" applyFill="1" applyBorder="1"/>
    <xf numFmtId="0" fontId="91" fillId="7" borderId="45" xfId="0" applyFont="1" applyFill="1" applyBorder="1"/>
    <xf numFmtId="0" fontId="91" fillId="8" borderId="43" xfId="0" applyFont="1" applyFill="1" applyBorder="1"/>
    <xf numFmtId="0" fontId="91" fillId="8" borderId="27" xfId="0" applyFont="1" applyFill="1" applyBorder="1"/>
    <xf numFmtId="0" fontId="91" fillId="8" borderId="46" xfId="0" applyFont="1" applyFill="1" applyBorder="1"/>
    <xf numFmtId="0" fontId="91" fillId="8" borderId="14" xfId="0" applyFont="1" applyFill="1" applyBorder="1"/>
    <xf numFmtId="0" fontId="91" fillId="8" borderId="12" xfId="0" applyFont="1" applyFill="1" applyBorder="1"/>
    <xf numFmtId="0" fontId="27" fillId="8" borderId="43" xfId="0" applyFont="1" applyFill="1" applyBorder="1"/>
    <xf numFmtId="0" fontId="27" fillId="8" borderId="0" xfId="0" applyFont="1" applyFill="1"/>
    <xf numFmtId="0" fontId="31" fillId="8" borderId="52" xfId="0" applyFont="1" applyFill="1" applyBorder="1"/>
    <xf numFmtId="0" fontId="32" fillId="0" borderId="56" xfId="0" applyFont="1" applyBorder="1"/>
    <xf numFmtId="0" fontId="27" fillId="0" borderId="57" xfId="0" applyFont="1" applyBorder="1"/>
    <xf numFmtId="0" fontId="27" fillId="0" borderId="43" xfId="0" applyFont="1" applyBorder="1"/>
    <xf numFmtId="0" fontId="27" fillId="0" borderId="58" xfId="0" applyFont="1" applyBorder="1"/>
    <xf numFmtId="0" fontId="27" fillId="8" borderId="12" xfId="0" applyFont="1" applyFill="1" applyBorder="1"/>
    <xf numFmtId="0" fontId="27" fillId="8" borderId="14" xfId="0" applyFont="1" applyFill="1" applyBorder="1"/>
    <xf numFmtId="0" fontId="32" fillId="8" borderId="0" xfId="0" applyFont="1" applyFill="1" applyAlignment="1">
      <alignment horizontal="center" vertical="center"/>
    </xf>
    <xf numFmtId="0" fontId="29" fillId="0" borderId="7" xfId="0" applyFont="1" applyBorder="1" applyAlignment="1">
      <alignment vertical="top" wrapText="1"/>
    </xf>
    <xf numFmtId="0" fontId="29" fillId="0" borderId="6" xfId="0" applyFont="1" applyBorder="1" applyAlignment="1">
      <alignment vertical="center" wrapText="1"/>
    </xf>
    <xf numFmtId="0" fontId="28" fillId="0" borderId="6" xfId="0" applyFont="1" applyBorder="1" applyAlignment="1">
      <alignment vertical="center" wrapText="1"/>
    </xf>
    <xf numFmtId="0" fontId="28" fillId="7" borderId="0" xfId="0" applyFont="1" applyFill="1" applyAlignment="1">
      <alignment vertical="center" wrapText="1"/>
    </xf>
    <xf numFmtId="0" fontId="99" fillId="7" borderId="0" xfId="0" applyFont="1" applyFill="1" applyAlignment="1">
      <alignment horizontal="center" vertical="center" wrapText="1"/>
    </xf>
    <xf numFmtId="0" fontId="27" fillId="8" borderId="46" xfId="0" applyFont="1" applyFill="1" applyBorder="1"/>
    <xf numFmtId="0" fontId="29" fillId="8" borderId="14" xfId="0" applyFont="1" applyFill="1" applyBorder="1"/>
    <xf numFmtId="0" fontId="30" fillId="8" borderId="14" xfId="0" applyFont="1" applyFill="1" applyBorder="1" applyAlignment="1">
      <alignment vertical="center"/>
    </xf>
    <xf numFmtId="0" fontId="47" fillId="24" borderId="0" xfId="0" applyFont="1" applyFill="1" applyAlignment="1">
      <alignment vertical="center"/>
    </xf>
    <xf numFmtId="0" fontId="15" fillId="8" borderId="6" xfId="0" applyFont="1" applyFill="1" applyBorder="1" applyAlignment="1">
      <alignment vertical="center" wrapText="1"/>
    </xf>
    <xf numFmtId="0" fontId="49" fillId="8" borderId="6" xfId="0" applyFont="1" applyFill="1" applyBorder="1" applyAlignment="1">
      <alignment vertical="center" wrapText="1"/>
    </xf>
    <xf numFmtId="0" fontId="94" fillId="24" borderId="0" xfId="0" applyFont="1" applyFill="1" applyAlignment="1">
      <alignment vertical="center"/>
    </xf>
    <xf numFmtId="0" fontId="22" fillId="47" borderId="11" xfId="0" applyFont="1" applyFill="1" applyBorder="1" applyAlignment="1">
      <alignment horizontal="left" vertical="center" wrapText="1"/>
    </xf>
    <xf numFmtId="0" fontId="22" fillId="47" borderId="11" xfId="0" applyFont="1" applyFill="1" applyBorder="1" applyAlignment="1">
      <alignment vertical="center" wrapText="1"/>
    </xf>
    <xf numFmtId="0" fontId="29" fillId="41" borderId="1" xfId="0" applyFont="1" applyFill="1" applyBorder="1" applyAlignment="1">
      <alignment horizontal="center" vertical="center" wrapText="1"/>
    </xf>
    <xf numFmtId="0" fontId="22" fillId="8" borderId="45" xfId="0" applyFont="1" applyFill="1" applyBorder="1" applyAlignment="1">
      <alignment vertical="center" wrapText="1"/>
    </xf>
    <xf numFmtId="0" fontId="30" fillId="0" borderId="29" xfId="0" applyFont="1" applyBorder="1" applyAlignment="1">
      <alignment vertical="center" wrapText="1"/>
    </xf>
    <xf numFmtId="0" fontId="31" fillId="48" borderId="29" xfId="0" applyFont="1" applyFill="1" applyBorder="1" applyAlignment="1">
      <alignment vertical="center" wrapText="1"/>
    </xf>
    <xf numFmtId="0" fontId="101" fillId="0" borderId="29" xfId="0" applyFont="1" applyBorder="1" applyAlignment="1">
      <alignment horizontal="left" vertical="center" wrapText="1"/>
    </xf>
    <xf numFmtId="0" fontId="102" fillId="0" borderId="29" xfId="0" applyFont="1" applyBorder="1" applyAlignment="1">
      <alignment horizontal="left" vertical="center" wrapText="1"/>
    </xf>
    <xf numFmtId="0" fontId="30" fillId="0" borderId="29" xfId="0" applyFont="1" applyBorder="1" applyAlignment="1">
      <alignment horizontal="left" vertical="top" wrapText="1"/>
    </xf>
    <xf numFmtId="0" fontId="33" fillId="0" borderId="29" xfId="0" applyFont="1" applyBorder="1" applyAlignment="1">
      <alignment horizontal="left" vertical="center" wrapText="1"/>
    </xf>
    <xf numFmtId="0" fontId="17" fillId="0" borderId="24" xfId="0" applyFont="1" applyBorder="1" applyAlignment="1">
      <alignment vertical="center" wrapText="1"/>
    </xf>
    <xf numFmtId="0" fontId="0" fillId="4" borderId="11" xfId="0" applyFill="1" applyBorder="1" applyAlignment="1">
      <alignment horizontal="center" vertical="center"/>
    </xf>
    <xf numFmtId="0" fontId="0" fillId="49" borderId="11" xfId="0" applyFill="1" applyBorder="1" applyAlignment="1">
      <alignment horizontal="center" vertical="center"/>
    </xf>
    <xf numFmtId="0" fontId="0" fillId="4" borderId="6" xfId="0" applyFill="1" applyBorder="1" applyAlignment="1">
      <alignment vertical="center" wrapText="1"/>
    </xf>
    <xf numFmtId="0" fontId="0" fillId="4" borderId="6" xfId="0" applyFill="1" applyBorder="1" applyAlignment="1">
      <alignment wrapText="1"/>
    </xf>
    <xf numFmtId="0" fontId="0" fillId="4" borderId="8" xfId="0" applyFill="1" applyBorder="1" applyAlignment="1">
      <alignment horizontal="center" vertical="center" wrapText="1"/>
    </xf>
    <xf numFmtId="0" fontId="55" fillId="8" borderId="6" xfId="0" applyFont="1" applyFill="1" applyBorder="1" applyAlignment="1" applyProtection="1">
      <alignment horizontal="center" vertical="center"/>
      <protection locked="0"/>
    </xf>
    <xf numFmtId="0" fontId="55" fillId="8" borderId="6" xfId="0" applyFont="1" applyFill="1" applyBorder="1" applyAlignment="1" applyProtection="1">
      <alignment horizontal="center" vertical="center" wrapText="1"/>
      <protection locked="0"/>
    </xf>
    <xf numFmtId="0" fontId="55" fillId="8" borderId="0" xfId="0" applyFont="1" applyFill="1" applyAlignment="1" applyProtection="1">
      <alignment vertical="center" wrapText="1"/>
      <protection locked="0"/>
    </xf>
    <xf numFmtId="0" fontId="55" fillId="8" borderId="0" xfId="0" applyFont="1" applyFill="1" applyAlignment="1" applyProtection="1">
      <alignment horizontal="left" vertical="center" wrapText="1"/>
      <protection locked="0"/>
    </xf>
    <xf numFmtId="0" fontId="80" fillId="6" borderId="6" xfId="1" applyFont="1" applyFill="1" applyBorder="1" applyAlignment="1" applyProtection="1">
      <alignment horizontal="center" vertical="center"/>
      <protection locked="0"/>
    </xf>
    <xf numFmtId="0" fontId="0" fillId="8" borderId="44" xfId="0" applyFill="1" applyBorder="1"/>
    <xf numFmtId="0" fontId="57" fillId="7" borderId="0" xfId="0" applyFont="1" applyFill="1" applyAlignment="1">
      <alignment horizontal="left" wrapText="1"/>
    </xf>
    <xf numFmtId="0" fontId="65" fillId="7" borderId="0" xfId="0" applyFont="1" applyFill="1" applyAlignment="1">
      <alignment horizontal="left" vertical="center"/>
    </xf>
    <xf numFmtId="0" fontId="65" fillId="7" borderId="0" xfId="0" applyFont="1" applyFill="1" applyAlignment="1">
      <alignment horizontal="right" vertical="center"/>
    </xf>
    <xf numFmtId="0" fontId="65" fillId="7" borderId="0" xfId="0" applyFont="1" applyFill="1" applyAlignment="1">
      <alignment horizontal="center" vertical="center"/>
    </xf>
    <xf numFmtId="0" fontId="50" fillId="7" borderId="0" xfId="0" applyFont="1" applyFill="1"/>
    <xf numFmtId="0" fontId="51" fillId="24" borderId="0" xfId="0" applyFont="1" applyFill="1"/>
    <xf numFmtId="0" fontId="47" fillId="7" borderId="0" xfId="0" applyFont="1" applyFill="1" applyAlignment="1">
      <alignment horizontal="left" vertical="center"/>
    </xf>
    <xf numFmtId="0" fontId="52" fillId="7" borderId="0" xfId="0" applyFont="1" applyFill="1" applyAlignment="1">
      <alignment vertical="top" wrapText="1"/>
    </xf>
    <xf numFmtId="0" fontId="49" fillId="7" borderId="0" xfId="0" applyFont="1" applyFill="1" applyAlignment="1">
      <alignment horizontal="left"/>
    </xf>
    <xf numFmtId="0" fontId="0" fillId="42" borderId="0" xfId="0" applyFill="1"/>
    <xf numFmtId="0" fontId="53" fillId="7" borderId="0" xfId="0" applyFont="1" applyFill="1" applyAlignment="1">
      <alignment vertical="center" wrapText="1"/>
    </xf>
    <xf numFmtId="0" fontId="59" fillId="39" borderId="47" xfId="0" applyFont="1" applyFill="1" applyBorder="1" applyAlignment="1">
      <alignment horizontal="center" vertical="center" wrapText="1"/>
    </xf>
    <xf numFmtId="0" fontId="53" fillId="42" borderId="0" xfId="0" applyFont="1" applyFill="1" applyAlignment="1">
      <alignment horizontal="center" vertical="center" wrapText="1"/>
    </xf>
    <xf numFmtId="0" fontId="53" fillId="7" borderId="0" xfId="0" applyFont="1" applyFill="1" applyAlignment="1">
      <alignment horizontal="center" vertical="center" wrapText="1"/>
    </xf>
    <xf numFmtId="0" fontId="59" fillId="7" borderId="24" xfId="0" applyFont="1" applyFill="1" applyBorder="1" applyAlignment="1">
      <alignment horizontal="center" vertical="center" wrapText="1"/>
    </xf>
    <xf numFmtId="0" fontId="58" fillId="7" borderId="0" xfId="0" applyFont="1" applyFill="1" applyAlignment="1">
      <alignment horizontal="left" vertical="top" wrapText="1"/>
    </xf>
    <xf numFmtId="0" fontId="55" fillId="7" borderId="0" xfId="0" applyFont="1" applyFill="1"/>
    <xf numFmtId="0" fontId="58" fillId="42" borderId="0" xfId="0" applyFont="1" applyFill="1" applyAlignment="1">
      <alignment horizontal="left" vertical="top" wrapText="1"/>
    </xf>
    <xf numFmtId="0" fontId="0" fillId="24" borderId="10" xfId="0" applyFill="1" applyBorder="1"/>
    <xf numFmtId="0" fontId="0" fillId="24" borderId="44" xfId="0" applyFill="1" applyBorder="1"/>
    <xf numFmtId="0" fontId="0" fillId="24" borderId="45" xfId="0" applyFill="1" applyBorder="1"/>
    <xf numFmtId="0" fontId="63" fillId="7" borderId="0" xfId="0" applyFont="1" applyFill="1" applyAlignment="1">
      <alignment vertical="top"/>
    </xf>
    <xf numFmtId="0" fontId="58" fillId="8" borderId="6" xfId="0" applyFont="1" applyFill="1" applyBorder="1" applyAlignment="1">
      <alignment vertical="center" wrapText="1"/>
    </xf>
    <xf numFmtId="0" fontId="58" fillId="0" borderId="6" xfId="0" applyFont="1" applyBorder="1" applyAlignment="1">
      <alignment horizontal="left" vertical="center" wrapText="1"/>
    </xf>
    <xf numFmtId="0" fontId="54" fillId="7" borderId="0" xfId="0" applyFont="1" applyFill="1" applyAlignment="1">
      <alignment vertical="center" wrapText="1"/>
    </xf>
    <xf numFmtId="0" fontId="80" fillId="6" borderId="6" xfId="1" applyFont="1" applyFill="1" applyBorder="1" applyAlignment="1" applyProtection="1">
      <alignment horizontal="center"/>
      <protection locked="0"/>
    </xf>
    <xf numFmtId="0" fontId="58" fillId="0" borderId="6" xfId="0" applyFont="1" applyBorder="1" applyAlignment="1" applyProtection="1">
      <alignment horizontal="center" vertical="center" wrapText="1"/>
      <protection locked="0"/>
    </xf>
    <xf numFmtId="0" fontId="77" fillId="8" borderId="6" xfId="0" applyFont="1" applyFill="1" applyBorder="1" applyAlignment="1" applyProtection="1">
      <alignment horizontal="center" vertical="center"/>
      <protection locked="0"/>
    </xf>
    <xf numFmtId="0" fontId="93" fillId="0" borderId="6" xfId="0" applyFont="1" applyBorder="1" applyAlignment="1" applyProtection="1">
      <alignment horizontal="left" vertical="center" wrapText="1"/>
      <protection locked="0"/>
    </xf>
    <xf numFmtId="0" fontId="70" fillId="8" borderId="6" xfId="0" applyFont="1" applyFill="1" applyBorder="1" applyAlignment="1" applyProtection="1">
      <alignment horizontal="center" vertical="center" wrapText="1"/>
      <protection locked="0"/>
    </xf>
    <xf numFmtId="0" fontId="55" fillId="8" borderId="0" xfId="0" applyFont="1" applyFill="1" applyAlignment="1" applyProtection="1">
      <alignment horizontal="center" vertical="center"/>
      <protection locked="0"/>
    </xf>
    <xf numFmtId="0" fontId="15" fillId="8" borderId="6" xfId="0" applyFont="1" applyFill="1" applyBorder="1" applyAlignment="1">
      <alignment horizontal="left" vertical="center" wrapText="1"/>
    </xf>
    <xf numFmtId="0" fontId="88" fillId="16" borderId="6" xfId="0" applyFont="1" applyFill="1" applyBorder="1" applyAlignment="1">
      <alignment horizontal="center" vertical="center" wrapText="1"/>
    </xf>
    <xf numFmtId="0" fontId="66" fillId="24" borderId="0" xfId="0" applyFont="1" applyFill="1" applyAlignment="1">
      <alignment vertical="center"/>
    </xf>
    <xf numFmtId="0" fontId="66" fillId="24" borderId="44" xfId="0" applyFont="1" applyFill="1" applyBorder="1" applyAlignment="1">
      <alignment vertical="center"/>
    </xf>
    <xf numFmtId="0" fontId="66" fillId="4" borderId="0" xfId="0" applyFont="1" applyFill="1" applyAlignment="1">
      <alignment vertical="center"/>
    </xf>
    <xf numFmtId="0" fontId="86" fillId="4" borderId="0" xfId="0" applyFont="1" applyFill="1" applyAlignment="1">
      <alignment vertical="center"/>
    </xf>
    <xf numFmtId="0" fontId="107" fillId="4" borderId="0" xfId="0" applyFont="1" applyFill="1" applyAlignment="1">
      <alignment vertical="center"/>
    </xf>
    <xf numFmtId="0" fontId="90" fillId="8" borderId="6" xfId="0" applyFont="1" applyFill="1" applyBorder="1" applyAlignment="1">
      <alignment horizontal="center" vertical="center"/>
    </xf>
    <xf numFmtId="0" fontId="96" fillId="25" borderId="0" xfId="0" applyFont="1" applyFill="1" applyAlignment="1">
      <alignment horizontal="center" vertical="center"/>
    </xf>
    <xf numFmtId="0" fontId="98" fillId="8" borderId="0" xfId="0" applyFont="1" applyFill="1" applyAlignment="1">
      <alignment horizontal="center" vertical="center"/>
    </xf>
    <xf numFmtId="0" fontId="92" fillId="8" borderId="0" xfId="0" applyFont="1" applyFill="1" applyAlignment="1">
      <alignment horizontal="center" vertical="center"/>
    </xf>
    <xf numFmtId="0" fontId="89" fillId="24" borderId="0" xfId="0" applyFont="1" applyFill="1" applyAlignment="1">
      <alignment horizontal="center" vertical="center" wrapText="1"/>
    </xf>
    <xf numFmtId="0" fontId="52" fillId="7" borderId="0" xfId="0" applyFont="1" applyFill="1" applyAlignment="1">
      <alignment horizontal="center" vertical="center"/>
    </xf>
    <xf numFmtId="0" fontId="99" fillId="8" borderId="6" xfId="0" applyFont="1" applyFill="1" applyBorder="1" applyAlignment="1">
      <alignment horizontal="center" vertical="center" wrapText="1"/>
    </xf>
    <xf numFmtId="0" fontId="89" fillId="7" borderId="44" xfId="0" applyFont="1" applyFill="1" applyBorder="1" applyAlignment="1">
      <alignment horizontal="center" vertical="center"/>
    </xf>
    <xf numFmtId="0" fontId="30" fillId="0" borderId="28"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7" xfId="0" applyFont="1" applyBorder="1" applyAlignment="1">
      <alignment horizontal="center" vertical="center" wrapText="1"/>
    </xf>
    <xf numFmtId="0" fontId="89" fillId="6" borderId="10" xfId="0" applyFont="1" applyFill="1" applyBorder="1" applyAlignment="1">
      <alignment horizontal="center" vertical="center"/>
    </xf>
    <xf numFmtId="0" fontId="89" fillId="6" borderId="44" xfId="0" applyFont="1" applyFill="1" applyBorder="1" applyAlignment="1">
      <alignment horizontal="center" vertical="center"/>
    </xf>
    <xf numFmtId="0" fontId="89" fillId="6" borderId="45" xfId="0" applyFont="1" applyFill="1" applyBorder="1" applyAlignment="1">
      <alignment horizontal="center" vertical="center"/>
    </xf>
    <xf numFmtId="0" fontId="89" fillId="9" borderId="44" xfId="0" applyFont="1" applyFill="1" applyBorder="1" applyAlignment="1">
      <alignment horizontal="center" vertical="center"/>
    </xf>
    <xf numFmtId="0" fontId="89" fillId="9" borderId="45" xfId="0" applyFont="1" applyFill="1" applyBorder="1" applyAlignment="1">
      <alignment horizontal="center" vertical="center"/>
    </xf>
    <xf numFmtId="0" fontId="66" fillId="22" borderId="0" xfId="0" applyFont="1" applyFill="1" applyAlignment="1">
      <alignment horizontal="left" vertical="center" wrapText="1"/>
    </xf>
    <xf numFmtId="0" fontId="68" fillId="8" borderId="44" xfId="0" applyFont="1" applyFill="1" applyBorder="1" applyAlignment="1">
      <alignment horizontal="left"/>
    </xf>
    <xf numFmtId="0" fontId="69" fillId="8" borderId="44" xfId="0" applyFont="1" applyFill="1" applyBorder="1" applyAlignment="1">
      <alignment horizontal="left"/>
    </xf>
    <xf numFmtId="0" fontId="86" fillId="7" borderId="0" xfId="0" applyFont="1" applyFill="1" applyAlignment="1">
      <alignment horizontal="left" vertical="center" wrapText="1"/>
    </xf>
    <xf numFmtId="0" fontId="68" fillId="7" borderId="44" xfId="0" applyFont="1" applyFill="1" applyBorder="1" applyAlignment="1">
      <alignment horizontal="left"/>
    </xf>
    <xf numFmtId="0" fontId="69" fillId="7" borderId="44" xfId="0" applyFont="1" applyFill="1" applyBorder="1" applyAlignment="1">
      <alignment horizontal="left"/>
    </xf>
    <xf numFmtId="0" fontId="66" fillId="7" borderId="0" xfId="0" applyFont="1" applyFill="1" applyAlignment="1">
      <alignment horizontal="left" vertical="top" wrapText="1"/>
    </xf>
    <xf numFmtId="0" fontId="57" fillId="7" borderId="0" xfId="0" applyFont="1" applyFill="1" applyAlignment="1">
      <alignment horizontal="center" vertical="top" wrapText="1"/>
    </xf>
    <xf numFmtId="0" fontId="54" fillId="0" borderId="10" xfId="0" applyFont="1" applyBorder="1" applyAlignment="1">
      <alignment vertical="center" wrapText="1"/>
    </xf>
    <xf numFmtId="0" fontId="54" fillId="0" borderId="44" xfId="0" applyFont="1" applyBorder="1" applyAlignment="1">
      <alignment vertical="center" wrapText="1"/>
    </xf>
    <xf numFmtId="0" fontId="54" fillId="0" borderId="45" xfId="0" applyFont="1" applyBorder="1" applyAlignment="1">
      <alignment vertical="center" wrapText="1"/>
    </xf>
    <xf numFmtId="0" fontId="54" fillId="0" borderId="43" xfId="0" applyFont="1" applyBorder="1" applyAlignment="1">
      <alignment vertical="center" wrapText="1"/>
    </xf>
    <xf numFmtId="0" fontId="54" fillId="0" borderId="0" xfId="0" applyFont="1" applyAlignment="1">
      <alignment vertical="center" wrapText="1"/>
    </xf>
    <xf numFmtId="0" fontId="54" fillId="0" borderId="27" xfId="0" applyFont="1" applyBorder="1" applyAlignment="1">
      <alignment vertical="center" wrapText="1"/>
    </xf>
    <xf numFmtId="0" fontId="54" fillId="0" borderId="46" xfId="0" applyFont="1" applyBorder="1" applyAlignment="1">
      <alignment vertical="center" wrapText="1"/>
    </xf>
    <xf numFmtId="0" fontId="54" fillId="0" borderId="14" xfId="0" applyFont="1" applyBorder="1" applyAlignment="1">
      <alignment vertical="center" wrapText="1"/>
    </xf>
    <xf numFmtId="0" fontId="54" fillId="0" borderId="12" xfId="0" applyFont="1" applyBorder="1" applyAlignment="1">
      <alignment vertical="center" wrapText="1"/>
    </xf>
    <xf numFmtId="0" fontId="54" fillId="8" borderId="0" xfId="0" applyFont="1" applyFill="1" applyAlignment="1">
      <alignment horizontal="left" vertical="center" wrapText="1"/>
    </xf>
    <xf numFmtId="0" fontId="65" fillId="24" borderId="0" xfId="0" applyFont="1" applyFill="1" applyAlignment="1">
      <alignment horizontal="center" vertical="center"/>
    </xf>
    <xf numFmtId="0" fontId="57" fillId="7" borderId="0" xfId="0" applyFont="1" applyFill="1" applyAlignment="1">
      <alignment horizontal="left" vertical="top" wrapText="1"/>
    </xf>
    <xf numFmtId="0" fontId="57" fillId="7" borderId="14" xfId="0" applyFont="1" applyFill="1" applyBorder="1" applyAlignment="1">
      <alignment horizontal="center" vertical="top" wrapText="1"/>
    </xf>
    <xf numFmtId="0" fontId="61" fillId="7" borderId="0" xfId="0" applyFont="1" applyFill="1" applyAlignment="1">
      <alignment horizontal="left" wrapText="1"/>
    </xf>
    <xf numFmtId="0" fontId="62" fillId="8" borderId="0" xfId="0" applyFont="1" applyFill="1" applyAlignment="1">
      <alignment horizontal="left" wrapText="1"/>
    </xf>
    <xf numFmtId="0" fontId="62" fillId="7" borderId="0" xfId="0" applyFont="1" applyFill="1" applyAlignment="1">
      <alignment horizontal="left" wrapText="1"/>
    </xf>
    <xf numFmtId="0" fontId="59" fillId="42" borderId="0" xfId="0" applyFont="1" applyFill="1" applyAlignment="1">
      <alignment horizontal="center" vertical="center" wrapText="1"/>
    </xf>
    <xf numFmtId="0" fontId="58" fillId="8" borderId="10" xfId="0" applyFont="1" applyFill="1" applyBorder="1" applyAlignment="1">
      <alignment horizontal="left" vertical="center" wrapText="1"/>
    </xf>
    <xf numFmtId="0" fontId="58" fillId="8" borderId="45" xfId="0" applyFont="1" applyFill="1" applyBorder="1" applyAlignment="1">
      <alignment horizontal="left" vertical="center" wrapText="1"/>
    </xf>
    <xf numFmtId="0" fontId="58" fillId="8" borderId="43" xfId="0" applyFont="1" applyFill="1" applyBorder="1" applyAlignment="1">
      <alignment horizontal="left" vertical="center" wrapText="1"/>
    </xf>
    <xf numFmtId="0" fontId="58" fillId="8" borderId="27" xfId="0" applyFont="1" applyFill="1" applyBorder="1" applyAlignment="1">
      <alignment horizontal="left" vertical="center" wrapText="1"/>
    </xf>
    <xf numFmtId="0" fontId="58" fillId="8" borderId="44" xfId="0" applyFont="1" applyFill="1" applyBorder="1" applyAlignment="1">
      <alignment horizontal="left" vertical="center" wrapText="1"/>
    </xf>
    <xf numFmtId="0" fontId="58" fillId="8" borderId="0" xfId="0" applyFont="1" applyFill="1" applyAlignment="1">
      <alignment horizontal="left" vertical="center" wrapText="1"/>
    </xf>
    <xf numFmtId="0" fontId="65" fillId="7" borderId="0" xfId="0" applyFont="1" applyFill="1" applyAlignment="1">
      <alignment horizontal="center" vertical="center"/>
    </xf>
    <xf numFmtId="0" fontId="58" fillId="8" borderId="8" xfId="0" applyFont="1" applyFill="1" applyBorder="1" applyAlignment="1">
      <alignment horizontal="left" vertical="center" wrapText="1"/>
    </xf>
    <xf numFmtId="0" fontId="58" fillId="8" borderId="25" xfId="0" applyFont="1" applyFill="1" applyBorder="1" applyAlignment="1">
      <alignment horizontal="left" vertical="center" wrapText="1"/>
    </xf>
    <xf numFmtId="0" fontId="65" fillId="7" borderId="14" xfId="0" applyFont="1" applyFill="1" applyBorder="1" applyAlignment="1">
      <alignment horizontal="center" vertical="center"/>
    </xf>
    <xf numFmtId="0" fontId="52" fillId="8" borderId="10" xfId="0" applyFont="1" applyFill="1" applyBorder="1" applyAlignment="1">
      <alignment vertical="center" wrapText="1"/>
    </xf>
    <xf numFmtId="0" fontId="52" fillId="8" borderId="44" xfId="0" applyFont="1" applyFill="1" applyBorder="1" applyAlignment="1">
      <alignment vertical="center" wrapText="1"/>
    </xf>
    <xf numFmtId="0" fontId="52" fillId="8" borderId="45" xfId="0" applyFont="1" applyFill="1" applyBorder="1" applyAlignment="1">
      <alignment vertical="center" wrapText="1"/>
    </xf>
    <xf numFmtId="0" fontId="52" fillId="8" borderId="43" xfId="0" applyFont="1" applyFill="1" applyBorder="1" applyAlignment="1">
      <alignment vertical="center" wrapText="1"/>
    </xf>
    <xf numFmtId="0" fontId="52" fillId="8" borderId="0" xfId="0" applyFont="1" applyFill="1" applyAlignment="1">
      <alignment vertical="center" wrapText="1"/>
    </xf>
    <xf numFmtId="0" fontId="52" fillId="8" borderId="27" xfId="0" applyFont="1" applyFill="1" applyBorder="1" applyAlignment="1">
      <alignment vertical="center" wrapText="1"/>
    </xf>
    <xf numFmtId="0" fontId="52" fillId="8" borderId="46" xfId="0" applyFont="1" applyFill="1" applyBorder="1" applyAlignment="1">
      <alignment vertical="center" wrapText="1"/>
    </xf>
    <xf numFmtId="0" fontId="52" fillId="8" borderId="14" xfId="0" applyFont="1" applyFill="1" applyBorder="1" applyAlignment="1">
      <alignment vertical="center" wrapText="1"/>
    </xf>
    <xf numFmtId="0" fontId="52" fillId="8" borderId="12" xfId="0" applyFont="1" applyFill="1" applyBorder="1" applyAlignment="1">
      <alignment vertical="center" wrapText="1"/>
    </xf>
    <xf numFmtId="0" fontId="57" fillId="7" borderId="0" xfId="0" applyFont="1" applyFill="1" applyAlignment="1">
      <alignment horizontal="center" vertical="center" wrapText="1"/>
    </xf>
    <xf numFmtId="0" fontId="52" fillId="8" borderId="8" xfId="0" applyFont="1" applyFill="1" applyBorder="1" applyAlignment="1">
      <alignment horizontal="left" vertical="center" wrapText="1"/>
    </xf>
    <xf numFmtId="0" fontId="52" fillId="8" borderId="25" xfId="0" applyFont="1" applyFill="1" applyBorder="1" applyAlignment="1">
      <alignment horizontal="left" vertical="center" wrapText="1"/>
    </xf>
    <xf numFmtId="0" fontId="52" fillId="8" borderId="7" xfId="0" applyFont="1" applyFill="1" applyBorder="1" applyAlignment="1">
      <alignment horizontal="left" vertical="center" wrapText="1"/>
    </xf>
    <xf numFmtId="0" fontId="54" fillId="7" borderId="0" xfId="0" applyFont="1" applyFill="1" applyAlignment="1">
      <alignment wrapText="1"/>
    </xf>
    <xf numFmtId="0" fontId="54" fillId="7" borderId="0" xfId="0" applyFont="1" applyFill="1" applyAlignment="1">
      <alignment horizontal="left" wrapText="1"/>
    </xf>
    <xf numFmtId="0" fontId="62" fillId="7" borderId="0" xfId="0" applyFont="1" applyFill="1" applyAlignment="1">
      <alignment wrapText="1"/>
    </xf>
    <xf numFmtId="0" fontId="57" fillId="7" borderId="0" xfId="0" applyFont="1" applyFill="1" applyAlignment="1">
      <alignment wrapText="1"/>
    </xf>
    <xf numFmtId="0" fontId="57" fillId="7" borderId="0" xfId="0" applyFont="1" applyFill="1" applyAlignment="1">
      <alignment horizontal="left" vertical="center" wrapText="1"/>
    </xf>
    <xf numFmtId="0" fontId="60" fillId="7" borderId="0" xfId="0" applyFont="1" applyFill="1" applyAlignment="1">
      <alignment horizontal="left" wrapText="1"/>
    </xf>
    <xf numFmtId="0" fontId="106" fillId="4" borderId="8" xfId="0" applyFont="1" applyFill="1" applyBorder="1" applyAlignment="1">
      <alignment horizontal="center" vertical="center" textRotation="90"/>
    </xf>
    <xf numFmtId="0" fontId="106" fillId="4" borderId="25" xfId="0" applyFont="1" applyFill="1" applyBorder="1" applyAlignment="1">
      <alignment horizontal="center" vertical="center" textRotation="90"/>
    </xf>
    <xf numFmtId="0" fontId="106" fillId="4" borderId="7" xfId="0" applyFont="1" applyFill="1" applyBorder="1" applyAlignment="1">
      <alignment horizontal="center" vertical="center" textRotation="90"/>
    </xf>
    <xf numFmtId="0" fontId="54" fillId="44" borderId="0" xfId="0" applyFont="1" applyFill="1" applyAlignment="1">
      <alignment horizontal="left" vertical="center" wrapText="1"/>
    </xf>
    <xf numFmtId="0" fontId="54" fillId="44" borderId="0" xfId="0" applyFont="1" applyFill="1" applyAlignment="1">
      <alignment horizontal="left" vertical="top" wrapText="1"/>
    </xf>
    <xf numFmtId="0" fontId="70" fillId="44" borderId="0" xfId="0" applyFont="1" applyFill="1" applyAlignment="1">
      <alignment horizontal="left" vertical="center" wrapText="1"/>
    </xf>
    <xf numFmtId="0" fontId="86" fillId="7" borderId="25" xfId="0" applyFont="1" applyFill="1" applyBorder="1" applyAlignment="1">
      <alignment horizontal="center" vertical="center" textRotation="90"/>
    </xf>
    <xf numFmtId="0" fontId="86" fillId="7" borderId="7" xfId="0" applyFont="1" applyFill="1" applyBorder="1" applyAlignment="1">
      <alignment horizontal="center" vertical="center" textRotation="90"/>
    </xf>
    <xf numFmtId="0" fontId="106" fillId="24" borderId="8" xfId="0" applyFont="1" applyFill="1" applyBorder="1" applyAlignment="1">
      <alignment horizontal="center" vertical="center" textRotation="90"/>
    </xf>
    <xf numFmtId="0" fontId="106" fillId="24" borderId="25" xfId="0" applyFont="1" applyFill="1" applyBorder="1" applyAlignment="1">
      <alignment horizontal="center" vertical="center" textRotation="90"/>
    </xf>
    <xf numFmtId="0" fontId="106" fillId="24" borderId="7" xfId="0" applyFont="1" applyFill="1" applyBorder="1" applyAlignment="1">
      <alignment horizontal="center" vertical="center" textRotation="90"/>
    </xf>
    <xf numFmtId="0" fontId="77" fillId="44" borderId="0" xfId="0" applyFont="1" applyFill="1" applyAlignment="1">
      <alignment wrapText="1"/>
    </xf>
    <xf numFmtId="0" fontId="54" fillId="7" borderId="9" xfId="0" applyFont="1" applyFill="1" applyBorder="1" applyAlignment="1">
      <alignment horizontal="left" wrapText="1"/>
    </xf>
    <xf numFmtId="0" fontId="54" fillId="7" borderId="13" xfId="0" applyFont="1" applyFill="1" applyBorder="1" applyAlignment="1">
      <alignment horizontal="left" wrapText="1"/>
    </xf>
    <xf numFmtId="0" fontId="54" fillId="7" borderId="11" xfId="0" applyFont="1" applyFill="1" applyBorder="1" applyAlignment="1">
      <alignment horizontal="left" wrapText="1"/>
    </xf>
    <xf numFmtId="0" fontId="65" fillId="7" borderId="6" xfId="0" applyFont="1" applyFill="1" applyBorder="1" applyAlignment="1">
      <alignment horizontal="center" vertical="center"/>
    </xf>
    <xf numFmtId="0" fontId="54" fillId="8" borderId="6" xfId="0" applyFont="1" applyFill="1" applyBorder="1" applyAlignment="1">
      <alignment horizontal="left" vertical="center" wrapText="1"/>
    </xf>
    <xf numFmtId="0" fontId="57" fillId="7" borderId="9" xfId="0" applyFont="1" applyFill="1" applyBorder="1" applyAlignment="1">
      <alignment horizontal="center" vertical="center"/>
    </xf>
    <xf numFmtId="0" fontId="57" fillId="7" borderId="13" xfId="0" applyFont="1" applyFill="1" applyBorder="1" applyAlignment="1">
      <alignment horizontal="center" vertical="center"/>
    </xf>
    <xf numFmtId="0" fontId="57" fillId="7" borderId="11" xfId="0" applyFont="1" applyFill="1" applyBorder="1" applyAlignment="1">
      <alignment horizontal="center" vertical="center"/>
    </xf>
    <xf numFmtId="0" fontId="58" fillId="8" borderId="14" xfId="0" applyFont="1" applyFill="1" applyBorder="1" applyAlignment="1">
      <alignment horizontal="left" vertical="center" wrapText="1"/>
    </xf>
    <xf numFmtId="0" fontId="58" fillId="8" borderId="12" xfId="0" applyFont="1" applyFill="1" applyBorder="1" applyAlignment="1">
      <alignment horizontal="left" vertical="center" wrapText="1"/>
    </xf>
    <xf numFmtId="0" fontId="57" fillId="4" borderId="0" xfId="0" applyFont="1" applyFill="1" applyAlignment="1">
      <alignment horizontal="center" vertical="center"/>
    </xf>
    <xf numFmtId="0" fontId="56" fillId="4" borderId="0" xfId="0" applyFont="1" applyFill="1" applyAlignment="1">
      <alignment horizontal="center" vertical="center"/>
    </xf>
    <xf numFmtId="0" fontId="70" fillId="44" borderId="0" xfId="0" applyFont="1" applyFill="1" applyAlignment="1">
      <alignment horizontal="left" vertical="top" wrapText="1"/>
    </xf>
    <xf numFmtId="0" fontId="84" fillId="4" borderId="43" xfId="0" applyFont="1" applyFill="1" applyBorder="1" applyAlignment="1">
      <alignment horizontal="center" vertical="center" wrapText="1"/>
    </xf>
    <xf numFmtId="0" fontId="84" fillId="4" borderId="0" xfId="0" applyFont="1" applyFill="1" applyAlignment="1">
      <alignment horizontal="center" vertical="center" wrapText="1"/>
    </xf>
    <xf numFmtId="0" fontId="84" fillId="4" borderId="27" xfId="0" applyFont="1" applyFill="1" applyBorder="1" applyAlignment="1">
      <alignment horizontal="center" vertical="center" wrapText="1"/>
    </xf>
    <xf numFmtId="0" fontId="57" fillId="44" borderId="0" xfId="0" applyFont="1" applyFill="1" applyAlignment="1">
      <alignment horizontal="center" vertical="center"/>
    </xf>
    <xf numFmtId="0" fontId="87" fillId="16" borderId="43" xfId="0" applyFont="1" applyFill="1" applyBorder="1" applyAlignment="1">
      <alignment horizontal="left" vertical="center" wrapText="1"/>
    </xf>
    <xf numFmtId="0" fontId="87" fillId="16" borderId="0" xfId="0" applyFont="1" applyFill="1" applyAlignment="1">
      <alignment horizontal="left" vertical="center" wrapText="1"/>
    </xf>
    <xf numFmtId="0" fontId="87" fillId="16" borderId="27" xfId="0" applyFont="1" applyFill="1" applyBorder="1" applyAlignment="1">
      <alignment horizontal="left" vertical="center" wrapText="1"/>
    </xf>
    <xf numFmtId="0" fontId="75" fillId="44" borderId="43" xfId="0" applyFont="1" applyFill="1" applyBorder="1" applyAlignment="1">
      <alignment horizontal="center"/>
    </xf>
    <xf numFmtId="0" fontId="75" fillId="44" borderId="0" xfId="0" applyFont="1" applyFill="1" applyAlignment="1">
      <alignment horizontal="center"/>
    </xf>
    <xf numFmtId="0" fontId="75" fillId="44" borderId="27" xfId="0" applyFont="1" applyFill="1" applyBorder="1" applyAlignment="1">
      <alignment horizontal="center"/>
    </xf>
    <xf numFmtId="0" fontId="74" fillId="8" borderId="43" xfId="0" applyFont="1" applyFill="1" applyBorder="1" applyAlignment="1">
      <alignment horizontal="center" vertical="center"/>
    </xf>
    <xf numFmtId="0" fontId="74" fillId="8" borderId="0" xfId="0" applyFont="1" applyFill="1" applyAlignment="1">
      <alignment horizontal="center" vertical="center"/>
    </xf>
    <xf numFmtId="0" fontId="74" fillId="8" borderId="27" xfId="0" applyFont="1" applyFill="1" applyBorder="1" applyAlignment="1">
      <alignment horizontal="center" vertical="center"/>
    </xf>
    <xf numFmtId="0" fontId="84" fillId="43" borderId="0" xfId="0" applyFont="1" applyFill="1" applyAlignment="1">
      <alignment horizontal="left" vertical="top" wrapText="1"/>
    </xf>
    <xf numFmtId="0" fontId="83" fillId="43" borderId="0" xfId="0" applyFont="1" applyFill="1" applyAlignment="1">
      <alignment horizontal="left" vertical="center" wrapText="1"/>
    </xf>
    <xf numFmtId="0" fontId="87" fillId="16" borderId="46" xfId="0" applyFont="1" applyFill="1" applyBorder="1" applyAlignment="1">
      <alignment horizontal="left" vertical="center" wrapText="1"/>
    </xf>
    <xf numFmtId="0" fontId="87" fillId="16" borderId="14" xfId="0" applyFont="1" applyFill="1" applyBorder="1" applyAlignment="1">
      <alignment horizontal="left" vertical="center" wrapText="1"/>
    </xf>
    <xf numFmtId="0" fontId="87" fillId="16" borderId="12" xfId="0" applyFont="1" applyFill="1" applyBorder="1" applyAlignment="1">
      <alignment horizontal="left" vertical="center" wrapText="1"/>
    </xf>
    <xf numFmtId="0" fontId="70" fillId="8" borderId="0" xfId="0" applyFont="1" applyFill="1" applyAlignment="1">
      <alignment vertical="center" wrapText="1"/>
    </xf>
    <xf numFmtId="0" fontId="104" fillId="7" borderId="9" xfId="0" applyFont="1" applyFill="1" applyBorder="1" applyAlignment="1">
      <alignment horizontal="center" vertical="center"/>
    </xf>
    <xf numFmtId="0" fontId="55" fillId="7" borderId="13" xfId="0" applyFont="1" applyFill="1" applyBorder="1" applyAlignment="1">
      <alignment horizontal="center" vertical="center"/>
    </xf>
    <xf numFmtId="0" fontId="55" fillId="7" borderId="11" xfId="0" applyFont="1" applyFill="1" applyBorder="1" applyAlignment="1">
      <alignment horizontal="center" vertical="center"/>
    </xf>
    <xf numFmtId="0" fontId="79" fillId="23" borderId="9" xfId="0" applyFont="1" applyFill="1" applyBorder="1" applyAlignment="1">
      <alignment horizontal="center" vertical="center"/>
    </xf>
    <xf numFmtId="0" fontId="79" fillId="23" borderId="13" xfId="0" applyFont="1" applyFill="1" applyBorder="1" applyAlignment="1">
      <alignment horizontal="center" vertical="center"/>
    </xf>
    <xf numFmtId="0" fontId="79" fillId="23" borderId="11" xfId="0" applyFont="1" applyFill="1" applyBorder="1" applyAlignment="1">
      <alignment horizontal="center" vertical="center"/>
    </xf>
    <xf numFmtId="0" fontId="57" fillId="8" borderId="0" xfId="0" applyFont="1" applyFill="1" applyAlignment="1">
      <alignment horizontal="center" vertical="center"/>
    </xf>
    <xf numFmtId="0" fontId="54" fillId="8" borderId="0" xfId="0" applyFont="1" applyFill="1" applyAlignment="1">
      <alignment horizontal="left" vertical="center"/>
    </xf>
    <xf numFmtId="0" fontId="70" fillId="8" borderId="0" xfId="0" applyFont="1" applyFill="1" applyAlignment="1">
      <alignment horizontal="left" vertical="center" wrapText="1"/>
    </xf>
    <xf numFmtId="0" fontId="54" fillId="8" borderId="0" xfId="0" applyFont="1" applyFill="1" applyAlignment="1">
      <alignment vertical="top" wrapText="1"/>
    </xf>
    <xf numFmtId="0" fontId="52" fillId="44" borderId="0" xfId="0" applyFont="1" applyFill="1" applyAlignment="1">
      <alignment wrapText="1"/>
    </xf>
    <xf numFmtId="0" fontId="70" fillId="43" borderId="0" xfId="0" applyFont="1" applyFill="1" applyAlignment="1">
      <alignment horizontal="left" wrapText="1"/>
    </xf>
    <xf numFmtId="0" fontId="103" fillId="7" borderId="10" xfId="0" applyFont="1" applyFill="1" applyBorder="1" applyAlignment="1">
      <alignment vertical="center" wrapText="1"/>
    </xf>
    <xf numFmtId="0" fontId="103" fillId="7" borderId="45" xfId="0" applyFont="1" applyFill="1" applyBorder="1" applyAlignment="1">
      <alignment vertical="center" wrapText="1"/>
    </xf>
    <xf numFmtId="0" fontId="103" fillId="7" borderId="43" xfId="0" applyFont="1" applyFill="1" applyBorder="1" applyAlignment="1">
      <alignment vertical="center" wrapText="1"/>
    </xf>
    <xf numFmtId="0" fontId="103" fillId="7" borderId="27" xfId="0" applyFont="1" applyFill="1" applyBorder="1" applyAlignment="1">
      <alignment vertical="center" wrapText="1"/>
    </xf>
    <xf numFmtId="0" fontId="103" fillId="7" borderId="46" xfId="0" applyFont="1" applyFill="1" applyBorder="1" applyAlignment="1">
      <alignment vertical="center" wrapText="1"/>
    </xf>
    <xf numFmtId="0" fontId="103" fillId="7" borderId="12" xfId="0" applyFont="1" applyFill="1" applyBorder="1" applyAlignment="1">
      <alignment vertical="center" wrapText="1"/>
    </xf>
    <xf numFmtId="0" fontId="100" fillId="16" borderId="0" xfId="0" applyFont="1" applyFill="1" applyAlignment="1">
      <alignment horizontal="left" vertical="center" wrapText="1"/>
    </xf>
    <xf numFmtId="0" fontId="49" fillId="16" borderId="10" xfId="0" applyFont="1" applyFill="1" applyBorder="1" applyAlignment="1">
      <alignment horizontal="center" vertical="center"/>
    </xf>
    <xf numFmtId="0" fontId="49" fillId="16" borderId="44" xfId="0" applyFont="1" applyFill="1" applyBorder="1" applyAlignment="1">
      <alignment horizontal="center" vertical="center"/>
    </xf>
    <xf numFmtId="0" fontId="49" fillId="16" borderId="45" xfId="0" applyFont="1" applyFill="1" applyBorder="1" applyAlignment="1">
      <alignment horizontal="center" vertical="center"/>
    </xf>
    <xf numFmtId="0" fontId="15" fillId="16" borderId="43" xfId="0" applyFont="1" applyFill="1" applyBorder="1" applyAlignment="1">
      <alignment horizontal="center" vertical="center"/>
    </xf>
    <xf numFmtId="0" fontId="15" fillId="16" borderId="0" xfId="0" applyFont="1" applyFill="1" applyAlignment="1">
      <alignment horizontal="center" vertical="center"/>
    </xf>
    <xf numFmtId="0" fontId="15" fillId="16" borderId="27" xfId="0" applyFont="1" applyFill="1" applyBorder="1" applyAlignment="1">
      <alignment horizontal="center" vertical="center"/>
    </xf>
    <xf numFmtId="0" fontId="88" fillId="16" borderId="46" xfId="0" applyFont="1" applyFill="1" applyBorder="1" applyAlignment="1">
      <alignment horizontal="center" vertical="center"/>
    </xf>
    <xf numFmtId="0" fontId="88" fillId="16" borderId="14" xfId="0" applyFont="1" applyFill="1" applyBorder="1" applyAlignment="1">
      <alignment horizontal="center" vertical="center"/>
    </xf>
    <xf numFmtId="0" fontId="88" fillId="16" borderId="12" xfId="0" applyFont="1" applyFill="1" applyBorder="1" applyAlignment="1">
      <alignment horizontal="center" vertical="center"/>
    </xf>
    <xf numFmtId="0" fontId="15" fillId="0" borderId="30" xfId="0" applyFont="1" applyBorder="1" applyAlignment="1">
      <alignment horizontal="left" vertical="center" wrapText="1"/>
    </xf>
    <xf numFmtId="0" fontId="15" fillId="0" borderId="24" xfId="0" applyFont="1" applyBorder="1" applyAlignment="1">
      <alignment horizontal="left" vertical="center" wrapText="1"/>
    </xf>
    <xf numFmtId="0" fontId="15" fillId="0" borderId="37" xfId="0" applyFont="1" applyBorder="1" applyAlignment="1">
      <alignment horizontal="left" vertical="center" wrapText="1"/>
    </xf>
    <xf numFmtId="0" fontId="15" fillId="0" borderId="39" xfId="0" applyFont="1" applyBorder="1" applyAlignment="1">
      <alignment horizontal="left" vertical="center" wrapText="1"/>
    </xf>
    <xf numFmtId="0" fontId="15" fillId="0" borderId="41" xfId="0" applyFont="1" applyBorder="1" applyAlignment="1">
      <alignment horizontal="left" vertical="center" wrapText="1"/>
    </xf>
    <xf numFmtId="0" fontId="30" fillId="0" borderId="24" xfId="0" applyFont="1" applyBorder="1" applyAlignment="1">
      <alignment vertical="center" wrapText="1"/>
    </xf>
    <xf numFmtId="0" fontId="30" fillId="0" borderId="24" xfId="0" applyFont="1" applyBorder="1" applyAlignment="1">
      <alignment horizontal="left" vertical="center" wrapText="1"/>
    </xf>
    <xf numFmtId="0" fontId="8" fillId="7" borderId="4" xfId="0" applyFont="1" applyFill="1" applyBorder="1" applyAlignment="1">
      <alignment horizontal="center" vertical="center"/>
    </xf>
    <xf numFmtId="0" fontId="8" fillId="7" borderId="21" xfId="0" applyFont="1" applyFill="1" applyBorder="1" applyAlignment="1">
      <alignment horizontal="center" vertical="center"/>
    </xf>
    <xf numFmtId="0" fontId="16" fillId="9" borderId="21" xfId="0" applyFont="1" applyFill="1" applyBorder="1" applyAlignment="1">
      <alignment horizontal="center" vertical="center"/>
    </xf>
    <xf numFmtId="0" fontId="16" fillId="9" borderId="5" xfId="0" applyFont="1" applyFill="1" applyBorder="1" applyAlignment="1">
      <alignment horizontal="center" vertical="center"/>
    </xf>
    <xf numFmtId="0" fontId="8" fillId="7" borderId="15" xfId="0" applyFont="1" applyFill="1" applyBorder="1" applyAlignment="1">
      <alignment horizontal="center" vertical="center"/>
    </xf>
    <xf numFmtId="0" fontId="16" fillId="24" borderId="15" xfId="0" applyFont="1" applyFill="1" applyBorder="1" applyAlignment="1">
      <alignment horizontal="center" vertical="center"/>
    </xf>
    <xf numFmtId="0" fontId="8" fillId="7" borderId="0" xfId="0" applyFont="1" applyFill="1" applyAlignment="1">
      <alignment horizontal="center" vertical="center"/>
    </xf>
    <xf numFmtId="0" fontId="16" fillId="24" borderId="0" xfId="0" applyFont="1" applyFill="1" applyAlignment="1">
      <alignment horizontal="center" vertical="center"/>
    </xf>
    <xf numFmtId="0" fontId="25" fillId="25" borderId="24" xfId="0" applyFont="1" applyFill="1" applyBorder="1" applyAlignment="1">
      <alignment horizontal="left"/>
    </xf>
    <xf numFmtId="0" fontId="73" fillId="16" borderId="10" xfId="0" applyFont="1" applyFill="1" applyBorder="1" applyAlignment="1"/>
    <xf numFmtId="0" fontId="73" fillId="16" borderId="44" xfId="0" applyFont="1" applyFill="1" applyBorder="1" applyAlignment="1"/>
    <xf numFmtId="0" fontId="73" fillId="16" borderId="45" xfId="0" applyFont="1" applyFill="1" applyBorder="1" applyAlignment="1"/>
    <xf numFmtId="0" fontId="1" fillId="0" borderId="34" xfId="0" applyFont="1" applyBorder="1" applyAlignment="1">
      <alignment vertical="center"/>
    </xf>
  </cellXfs>
  <cellStyles count="2">
    <cellStyle name="Hyperlink" xfId="1" builtinId="8"/>
    <cellStyle name="Normal" xfId="0" builtinId="0"/>
  </cellStyles>
  <dxfs count="62">
    <dxf>
      <font>
        <b val="0"/>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border diagonalUp="0" diagonalDown="0">
        <left style="thin">
          <color theme="1"/>
        </left>
        <right/>
        <top style="thin">
          <color theme="1"/>
        </top>
        <bottom style="thin">
          <color theme="1"/>
        </bottom>
        <vertical/>
        <horizontal/>
      </border>
    </dxf>
    <dxf>
      <font>
        <b val="0"/>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border diagonalUp="0" diagonalDown="0">
        <left style="thin">
          <color theme="1"/>
        </left>
        <right style="thin">
          <color theme="1"/>
        </right>
        <top style="thin">
          <color theme="1"/>
        </top>
        <bottom style="thin">
          <color theme="1"/>
        </bottom>
        <vertical/>
        <horizontal/>
      </border>
    </dxf>
    <dxf>
      <border outline="0">
        <top style="thin">
          <color theme="1"/>
        </top>
      </border>
    </dxf>
    <dxf>
      <border outline="0">
        <bottom style="thin">
          <color theme="1"/>
        </bottom>
      </border>
    </dxf>
    <dxf>
      <border outline="0">
        <left style="thin">
          <color theme="1"/>
        </left>
        <right style="thin">
          <color theme="1"/>
        </right>
        <top style="thin">
          <color theme="1"/>
        </top>
        <bottom style="thin">
          <color theme="1"/>
        </bottom>
      </border>
    </dxf>
    <dxf>
      <font>
        <b/>
        <i val="0"/>
        <strike val="0"/>
        <condense val="0"/>
        <extend val="0"/>
        <outline val="0"/>
        <shadow val="0"/>
        <u val="none"/>
        <vertAlign val="baseline"/>
        <sz val="12"/>
        <color theme="0"/>
        <name val="Calibri"/>
        <family val="2"/>
        <scheme val="none"/>
      </font>
      <fill>
        <patternFill patternType="solid">
          <fgColor indexed="64"/>
          <bgColor theme="4"/>
        </patternFill>
      </fill>
      <alignment horizontal="center" vertical="bottom" textRotation="0" wrapText="1" indent="0" justifyLastLine="0" shrinkToFit="0" readingOrder="0"/>
      <border diagonalUp="0" diagonalDown="0" outline="0">
        <left style="thin">
          <color theme="1"/>
        </left>
        <right style="thin">
          <color theme="1"/>
        </right>
        <top/>
        <bottom/>
      </border>
    </dxf>
    <dxf>
      <alignment vertical="center" textRotation="0" indent="0" justifyLastLine="0" shrinkToFit="0" readingOrder="0"/>
      <border diagonalUp="0" diagonalDown="0" outline="0">
        <left style="thin">
          <color indexed="64"/>
        </left>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7999816888943144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ptos Narrow"/>
        <scheme val="minor"/>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1"/>
        <color theme="1"/>
        <name val="Aptos Narrow"/>
        <scheme val="minor"/>
      </font>
      <fill>
        <patternFill patternType="solid">
          <fgColor indexed="64"/>
          <bgColor theme="2"/>
        </patternFill>
      </fill>
      <alignment horizontal="general" vertical="bottom" textRotation="0" wrapText="1" indent="0" justifyLastLine="0" shrinkToFit="0" readingOrder="0"/>
    </dxf>
    <dxf>
      <font>
        <b/>
        <i val="0"/>
        <strike val="0"/>
        <condense val="0"/>
        <extend val="0"/>
        <outline val="0"/>
        <shadow val="0"/>
        <u val="none"/>
        <vertAlign val="baseline"/>
        <sz val="16"/>
        <color rgb="FF000000"/>
        <name val="Aptos Narrow"/>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theme="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theme="1"/>
        <name val="Aptos Narrow"/>
        <family val="2"/>
        <scheme val="minor"/>
      </font>
      <fill>
        <patternFill patternType="solid">
          <fgColor indexed="64"/>
          <bgColor theme="6" tint="0.79998168889431442"/>
        </patternFill>
      </fill>
      <alignment horizontal="general"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4"/>
        <color rgb="FF000000"/>
        <name val="Aptos Narrow"/>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rgb="FF000000"/>
        <name val="Aptos Narrow"/>
        <scheme val="none"/>
      </font>
      <fill>
        <patternFill patternType="solid">
          <fgColor rgb="FF000000"/>
          <bgColor rgb="FFD0D0D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rgb="FF000000"/>
        <name val="Aptos Narrow"/>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rgb="FF000000"/>
        <name val="Aptos Narrow"/>
        <scheme val="none"/>
      </font>
      <fill>
        <patternFill patternType="solid">
          <fgColor indexed="64"/>
          <bgColor theme="7" tint="0.79998168889431442"/>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rgb="FF000000"/>
        <name val="Aptos Narrow"/>
        <scheme val="none"/>
      </font>
      <fill>
        <patternFill patternType="solid">
          <fgColor indexed="64"/>
          <bgColor theme="4" tint="0.79998168889431442"/>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rgb="FF000000"/>
        <name val="Aptos Narrow"/>
        <scheme val="none"/>
      </font>
      <fill>
        <patternFill patternType="solid">
          <fgColor indexed="64"/>
          <bgColor theme="9" tint="0.79998168889431442"/>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rgb="FF000000"/>
        <name val="Aptos Narrow"/>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rgb="FF000000"/>
        <name val="Aptos Narrow"/>
        <scheme val="none"/>
      </font>
      <fill>
        <patternFill patternType="solid">
          <fgColor rgb="FF000000"/>
          <bgColor rgb="FFFBE2D5"/>
        </patternFill>
      </fill>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rgb="FF000000"/>
        <name val="Aptos Narrow"/>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rgb="FF000000"/>
        <name val="Aptos Narrow"/>
        <scheme val="none"/>
      </font>
      <fill>
        <patternFill patternType="solid">
          <fgColor indexed="64"/>
          <bgColor rgb="FFD1F0DA"/>
        </patternFill>
      </fill>
      <alignment horizontal="left"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i val="0"/>
        <strike val="0"/>
        <condense val="0"/>
        <extend val="0"/>
        <outline val="0"/>
        <shadow val="0"/>
        <u val="none"/>
        <vertAlign val="baseline"/>
        <sz val="14"/>
        <color rgb="FF000000"/>
        <name val="Aptos Narrow"/>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4"/>
        <color theme="1"/>
        <name val="Aptos Narrow"/>
        <family val="2"/>
        <scheme val="minor"/>
      </font>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left style="thin">
          <color rgb="FF000000"/>
        </left>
        <top style="thin">
          <color rgb="FF000000"/>
        </top>
      </border>
    </dxf>
    <dxf>
      <font>
        <b/>
        <i val="0"/>
        <strike val="0"/>
        <condense val="0"/>
        <extend val="0"/>
        <outline val="0"/>
        <shadow val="0"/>
        <u val="none"/>
        <vertAlign val="baseline"/>
        <sz val="14"/>
        <color rgb="FF000000"/>
        <name val="Calibri"/>
        <family val="2"/>
        <scheme val="none"/>
      </font>
      <numFmt numFmtId="0" formatCode="General"/>
      <fill>
        <patternFill patternType="solid">
          <fgColor indexed="64"/>
          <bgColor rgb="FF4C93D9"/>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outline="0">
        <left style="thin">
          <color theme="1"/>
        </left>
        <right style="thin">
          <color rgb="FF000000"/>
        </right>
        <top style="thin">
          <color theme="1"/>
        </top>
        <bottom style="thin">
          <color theme="1"/>
        </bottom>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rgb="FF000000"/>
        <name val="Aptos Narrow"/>
        <family val="2"/>
        <scheme val="minor"/>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rgb="FF000000"/>
        <name val="Aptos Narrow"/>
        <family val="2"/>
        <scheme val="minor"/>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rgb="FF000000"/>
        <name val="Aptos Narrow"/>
        <scheme val="minor"/>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i val="0"/>
        <strike val="0"/>
        <condense val="0"/>
        <extend val="0"/>
        <outline val="0"/>
        <shadow val="0"/>
        <u val="none"/>
        <vertAlign val="baseline"/>
        <sz val="14"/>
        <color theme="1"/>
        <name val="Aptos Narrow (Body)"/>
        <scheme val="none"/>
      </font>
      <alignment horizontal="general" vertical="center" textRotation="0" wrapText="0" indent="0" justifyLastLine="0" shrinkToFit="0" readingOrder="0"/>
      <border diagonalUp="0" diagonalDown="0">
        <left/>
        <right style="thin">
          <color theme="1"/>
        </right>
        <top style="thin">
          <color theme="1"/>
        </top>
        <bottom style="thin">
          <color theme="1"/>
        </bottom>
        <vertical/>
        <horizontal/>
      </border>
    </dxf>
    <dxf>
      <font>
        <b/>
        <i val="0"/>
        <strike val="0"/>
        <condense val="0"/>
        <extend val="0"/>
        <outline val="0"/>
        <shadow val="0"/>
        <u val="none"/>
        <vertAlign val="baseline"/>
        <sz val="16"/>
        <color rgb="FF000000"/>
        <name val="Aptos Narrow"/>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4"/>
        <color theme="0" tint="-0.249977111117893"/>
        <name val="Calibri"/>
        <family val="2"/>
        <scheme val="none"/>
      </font>
      <alignment horizontal="general" vertical="center" textRotation="0" wrapText="0" indent="0" justifyLastLine="0" shrinkToFit="0" readingOrder="0"/>
    </dxf>
  </dxfs>
  <tableStyles count="0" defaultTableStyle="TableStyleMedium2" defaultPivotStyle="PivotStyleMedium9"/>
  <colors>
    <mruColors>
      <color rgb="FFFADB75"/>
      <color rgb="FFFF817D"/>
      <color rgb="FFDCF5D6"/>
      <color rgb="FFF9F9F9"/>
      <color rgb="FFCEE59F"/>
      <color rgb="FFD6E1BA"/>
      <color rgb="FF7CBC66"/>
      <color rgb="FFDBF5D5"/>
      <color rgb="FF53B57C"/>
      <color rgb="FF99C9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5.png"/><Relationship Id="rId3" Type="http://schemas.openxmlformats.org/officeDocument/2006/relationships/image" Target="../media/image10.png"/><Relationship Id="rId7" Type="http://schemas.openxmlformats.org/officeDocument/2006/relationships/image" Target="../media/image14.png"/><Relationship Id="rId12" Type="http://schemas.openxmlformats.org/officeDocument/2006/relationships/image" Target="../media/image4.png"/><Relationship Id="rId17" Type="http://schemas.openxmlformats.org/officeDocument/2006/relationships/image" Target="../media/image19.png"/><Relationship Id="rId2" Type="http://schemas.openxmlformats.org/officeDocument/2006/relationships/image" Target="../media/image9.png"/><Relationship Id="rId16" Type="http://schemas.openxmlformats.org/officeDocument/2006/relationships/image" Target="../media/image18.png"/><Relationship Id="rId1" Type="http://schemas.openxmlformats.org/officeDocument/2006/relationships/image" Target="../media/image8.png"/><Relationship Id="rId6" Type="http://schemas.openxmlformats.org/officeDocument/2006/relationships/image" Target="../media/image13.png"/><Relationship Id="rId11" Type="http://schemas.openxmlformats.org/officeDocument/2006/relationships/image" Target="../media/image3.jpeg"/><Relationship Id="rId5" Type="http://schemas.openxmlformats.org/officeDocument/2006/relationships/image" Target="../media/image12.png"/><Relationship Id="rId15" Type="http://schemas.openxmlformats.org/officeDocument/2006/relationships/image" Target="../media/image17.png"/><Relationship Id="rId10" Type="http://schemas.openxmlformats.org/officeDocument/2006/relationships/image" Target="../media/image2.png"/><Relationship Id="rId4" Type="http://schemas.openxmlformats.org/officeDocument/2006/relationships/image" Target="../media/image11.png"/><Relationship Id="rId9" Type="http://schemas.openxmlformats.org/officeDocument/2006/relationships/image" Target="../media/image16.svg"/><Relationship Id="rId1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3.jpeg"/><Relationship Id="rId12" Type="http://schemas.openxmlformats.org/officeDocument/2006/relationships/image" Target="../media/image26.png"/><Relationship Id="rId2" Type="http://schemas.openxmlformats.org/officeDocument/2006/relationships/image" Target="../media/image21.png"/><Relationship Id="rId1" Type="http://schemas.openxmlformats.org/officeDocument/2006/relationships/image" Target="../media/image20.png"/><Relationship Id="rId6" Type="http://schemas.openxmlformats.org/officeDocument/2006/relationships/image" Target="../media/image2.png"/><Relationship Id="rId11" Type="http://schemas.openxmlformats.org/officeDocument/2006/relationships/image" Target="../media/image25.png"/><Relationship Id="rId5" Type="http://schemas.openxmlformats.org/officeDocument/2006/relationships/image" Target="../media/image24.png"/><Relationship Id="rId10" Type="http://schemas.openxmlformats.org/officeDocument/2006/relationships/image" Target="../media/image6.png"/><Relationship Id="rId4" Type="http://schemas.openxmlformats.org/officeDocument/2006/relationships/image" Target="../media/image23.png"/><Relationship Id="rId9"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1439333</xdr:colOff>
      <xdr:row>23</xdr:row>
      <xdr:rowOff>345043</xdr:rowOff>
    </xdr:from>
    <xdr:to>
      <xdr:col>5</xdr:col>
      <xdr:colOff>318919</xdr:colOff>
      <xdr:row>23</xdr:row>
      <xdr:rowOff>1305790</xdr:rowOff>
    </xdr:to>
    <xdr:pic>
      <xdr:nvPicPr>
        <xdr:cNvPr id="2" name="Picture 1" descr="Alerta - Iconos gratis de">
          <a:extLst>
            <a:ext uri="{FF2B5EF4-FFF2-40B4-BE49-F238E27FC236}">
              <a16:creationId xmlns:a16="http://schemas.microsoft.com/office/drawing/2014/main" id="{0CE5B443-E476-A640-BC73-313E840812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5452533" y="11436376"/>
          <a:ext cx="1097853" cy="960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1387231</xdr:colOff>
      <xdr:row>25</xdr:row>
      <xdr:rowOff>15633</xdr:rowOff>
    </xdr:from>
    <xdr:to>
      <xdr:col>11</xdr:col>
      <xdr:colOff>639798</xdr:colOff>
      <xdr:row>27</xdr:row>
      <xdr:rowOff>53838</xdr:rowOff>
    </xdr:to>
    <xdr:grpSp>
      <xdr:nvGrpSpPr>
        <xdr:cNvPr id="3" name="Group 2">
          <a:extLst>
            <a:ext uri="{FF2B5EF4-FFF2-40B4-BE49-F238E27FC236}">
              <a16:creationId xmlns:a16="http://schemas.microsoft.com/office/drawing/2014/main" id="{5BFAE007-8187-C740-B5CE-CA2DFA339AC2}"/>
            </a:ext>
          </a:extLst>
        </xdr:cNvPr>
        <xdr:cNvGrpSpPr>
          <a:grpSpLocks noChangeAspect="1"/>
        </xdr:cNvGrpSpPr>
      </xdr:nvGrpSpPr>
      <xdr:grpSpPr>
        <a:xfrm>
          <a:off x="8969131" y="15827133"/>
          <a:ext cx="8615642" cy="895455"/>
          <a:chOff x="24003208" y="17017410"/>
          <a:chExt cx="9934763" cy="866057"/>
        </a:xfrm>
      </xdr:grpSpPr>
      <xdr:pic>
        <xdr:nvPicPr>
          <xdr:cNvPr id="4" name="Picture 3">
            <a:extLst>
              <a:ext uri="{FF2B5EF4-FFF2-40B4-BE49-F238E27FC236}">
                <a16:creationId xmlns:a16="http://schemas.microsoft.com/office/drawing/2014/main" id="{C5B4D6B5-E0EA-20D0-FB88-920DC49626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32204" y="17182765"/>
            <a:ext cx="2678388" cy="585262"/>
          </a:xfrm>
          <a:prstGeom prst="rect">
            <a:avLst/>
          </a:prstGeom>
        </xdr:spPr>
      </xdr:pic>
      <xdr:pic>
        <xdr:nvPicPr>
          <xdr:cNvPr id="5" name="Picture 4">
            <a:extLst>
              <a:ext uri="{FF2B5EF4-FFF2-40B4-BE49-F238E27FC236}">
                <a16:creationId xmlns:a16="http://schemas.microsoft.com/office/drawing/2014/main" id="{7C0781DD-DD50-B3E3-6CF7-6E1901BC016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264629" y="17018411"/>
            <a:ext cx="1347570" cy="864055"/>
          </a:xfrm>
          <a:prstGeom prst="rect">
            <a:avLst/>
          </a:prstGeom>
        </xdr:spPr>
      </xdr:pic>
      <xdr:pic>
        <xdr:nvPicPr>
          <xdr:cNvPr id="6" name="Picture 5">
            <a:extLst>
              <a:ext uri="{FF2B5EF4-FFF2-40B4-BE49-F238E27FC236}">
                <a16:creationId xmlns:a16="http://schemas.microsoft.com/office/drawing/2014/main" id="{3A7B5153-BCF3-6F40-744E-783824A5737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613296" y="17022055"/>
            <a:ext cx="1490160" cy="856767"/>
          </a:xfrm>
          <a:prstGeom prst="rect">
            <a:avLst/>
          </a:prstGeom>
        </xdr:spPr>
      </xdr:pic>
      <xdr:pic>
        <xdr:nvPicPr>
          <xdr:cNvPr id="7" name="Picture 6">
            <a:extLst>
              <a:ext uri="{FF2B5EF4-FFF2-40B4-BE49-F238E27FC236}">
                <a16:creationId xmlns:a16="http://schemas.microsoft.com/office/drawing/2014/main" id="{217A6E67-5F05-436F-20AC-78A068B0717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3088321" y="17017410"/>
            <a:ext cx="849650" cy="866057"/>
          </a:xfrm>
          <a:prstGeom prst="rect">
            <a:avLst/>
          </a:prstGeom>
        </xdr:spPr>
      </xdr:pic>
      <xdr:pic>
        <xdr:nvPicPr>
          <xdr:cNvPr id="8" name="Picture 7">
            <a:extLst>
              <a:ext uri="{FF2B5EF4-FFF2-40B4-BE49-F238E27FC236}">
                <a16:creationId xmlns:a16="http://schemas.microsoft.com/office/drawing/2014/main" id="{6BC9228F-3E54-1E90-463D-5518112AF5A6}"/>
              </a:ext>
            </a:extLst>
          </xdr:cNvPr>
          <xdr:cNvPicPr>
            <a:picLocks noChangeAspect="1"/>
          </xdr:cNvPicPr>
        </xdr:nvPicPr>
        <xdr:blipFill>
          <a:blip xmlns:r="http://schemas.openxmlformats.org/officeDocument/2006/relationships" r:embed="rId6"/>
          <a:stretch>
            <a:fillRect/>
          </a:stretch>
        </xdr:blipFill>
        <xdr:spPr>
          <a:xfrm>
            <a:off x="24003208" y="17117805"/>
            <a:ext cx="1651900" cy="735629"/>
          </a:xfrm>
          <a:prstGeom prst="rect">
            <a:avLst/>
          </a:prstGeom>
        </xdr:spPr>
      </xdr:pic>
      <xdr:pic>
        <xdr:nvPicPr>
          <xdr:cNvPr id="9" name="Picture 8">
            <a:extLst>
              <a:ext uri="{FF2B5EF4-FFF2-40B4-BE49-F238E27FC236}">
                <a16:creationId xmlns:a16="http://schemas.microsoft.com/office/drawing/2014/main" id="{7E3BA4FB-211B-CF02-C305-32857F27C06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424315" y="17101793"/>
            <a:ext cx="1809916" cy="69729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31750</xdr:colOff>
      <xdr:row>9</xdr:row>
      <xdr:rowOff>47094</xdr:rowOff>
    </xdr:from>
    <xdr:to>
      <xdr:col>17</xdr:col>
      <xdr:colOff>1468</xdr:colOff>
      <xdr:row>60</xdr:row>
      <xdr:rowOff>-1</xdr:rowOff>
    </xdr:to>
    <xdr:sp macro="" textlink="">
      <xdr:nvSpPr>
        <xdr:cNvPr id="17" name="Panel 1">
          <a:extLst>
            <a:ext uri="{FF2B5EF4-FFF2-40B4-BE49-F238E27FC236}">
              <a16:creationId xmlns:a16="http://schemas.microsoft.com/office/drawing/2014/main" id="{DE1DC9DE-FDAF-3D56-DD5C-0753BA47DAD2}"/>
            </a:ext>
          </a:extLst>
        </xdr:cNvPr>
        <xdr:cNvSpPr/>
      </xdr:nvSpPr>
      <xdr:spPr>
        <a:xfrm>
          <a:off x="2448847" y="8240642"/>
          <a:ext cx="46099395" cy="26295163"/>
        </a:xfrm>
        <a:prstGeom prst="roundRect">
          <a:avLst>
            <a:gd name="adj" fmla="val 5144"/>
          </a:avLst>
        </a:prstGeom>
        <a:noFill/>
        <a:ln w="25400">
          <a:solidFill>
            <a:sysClr val="windowText" lastClr="000000"/>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609600</xdr:colOff>
      <xdr:row>22</xdr:row>
      <xdr:rowOff>149412</xdr:rowOff>
    </xdr:from>
    <xdr:to>
      <xdr:col>2</xdr:col>
      <xdr:colOff>591207</xdr:colOff>
      <xdr:row>24</xdr:row>
      <xdr:rowOff>23103</xdr:rowOff>
    </xdr:to>
    <xdr:sp macro="" textlink="">
      <xdr:nvSpPr>
        <xdr:cNvPr id="10" name="Oval 9">
          <a:extLst>
            <a:ext uri="{FF2B5EF4-FFF2-40B4-BE49-F238E27FC236}">
              <a16:creationId xmlns:a16="http://schemas.microsoft.com/office/drawing/2014/main" id="{5E28B4FF-F77C-793E-FFDA-04D98140CBA3}"/>
            </a:ext>
          </a:extLst>
        </xdr:cNvPr>
        <xdr:cNvSpPr>
          <a:spLocks noChangeAspect="1"/>
        </xdr:cNvSpPr>
      </xdr:nvSpPr>
      <xdr:spPr>
        <a:xfrm>
          <a:off x="6421464" y="13581276"/>
          <a:ext cx="799574" cy="82081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3200" b="1">
              <a:solidFill>
                <a:schemeClr val="bg1"/>
              </a:solidFill>
            </a:rPr>
            <a:t>1</a:t>
          </a:r>
          <a:endParaRPr lang="en-GB" sz="1100" b="1">
            <a:solidFill>
              <a:schemeClr val="bg1"/>
            </a:solidFill>
          </a:endParaRPr>
        </a:p>
      </xdr:txBody>
    </xdr:sp>
    <xdr:clientData/>
  </xdr:twoCellAnchor>
  <xdr:twoCellAnchor>
    <xdr:from>
      <xdr:col>1</xdr:col>
      <xdr:colOff>29272</xdr:colOff>
      <xdr:row>62</xdr:row>
      <xdr:rowOff>39482</xdr:rowOff>
    </xdr:from>
    <xdr:to>
      <xdr:col>17</xdr:col>
      <xdr:colOff>6204</xdr:colOff>
      <xdr:row>112</xdr:row>
      <xdr:rowOff>0</xdr:rowOff>
    </xdr:to>
    <xdr:sp macro="" textlink="">
      <xdr:nvSpPr>
        <xdr:cNvPr id="20" name="Panel 2">
          <a:extLst>
            <a:ext uri="{FF2B5EF4-FFF2-40B4-BE49-F238E27FC236}">
              <a16:creationId xmlns:a16="http://schemas.microsoft.com/office/drawing/2014/main" id="{955503F9-0BFD-E64F-BC34-735A14D707BA}"/>
            </a:ext>
          </a:extLst>
        </xdr:cNvPr>
        <xdr:cNvSpPr/>
      </xdr:nvSpPr>
      <xdr:spPr>
        <a:xfrm>
          <a:off x="2451132" y="33561575"/>
          <a:ext cx="46110421" cy="21107495"/>
        </a:xfrm>
        <a:prstGeom prst="roundRect">
          <a:avLst>
            <a:gd name="adj" fmla="val 5144"/>
          </a:avLst>
        </a:prstGeom>
        <a:noFill/>
        <a:ln w="25400">
          <a:solidFill>
            <a:sysClr val="windowText" lastClr="000000"/>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809562</xdr:colOff>
      <xdr:row>101</xdr:row>
      <xdr:rowOff>100308</xdr:rowOff>
    </xdr:from>
    <xdr:to>
      <xdr:col>6</xdr:col>
      <xdr:colOff>171622</xdr:colOff>
      <xdr:row>106</xdr:row>
      <xdr:rowOff>403874</xdr:rowOff>
    </xdr:to>
    <xdr:sp macro="" textlink="">
      <xdr:nvSpPr>
        <xdr:cNvPr id="24" name="Rounded Rectangle 23">
          <a:extLst>
            <a:ext uri="{FF2B5EF4-FFF2-40B4-BE49-F238E27FC236}">
              <a16:creationId xmlns:a16="http://schemas.microsoft.com/office/drawing/2014/main" id="{03ED2836-ECE3-1D62-21C9-FAD08B93E6E4}"/>
            </a:ext>
          </a:extLst>
        </xdr:cNvPr>
        <xdr:cNvSpPr/>
      </xdr:nvSpPr>
      <xdr:spPr>
        <a:xfrm>
          <a:off x="4036048" y="53714903"/>
          <a:ext cx="9281790" cy="1264647"/>
        </a:xfrm>
        <a:prstGeom prst="roundRect">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b="1">
              <a:solidFill>
                <a:schemeClr val="bg1"/>
              </a:solidFill>
            </a:rPr>
            <a:t>Para mayor información referirse a la guía de implementación</a:t>
          </a:r>
        </a:p>
      </xdr:txBody>
    </xdr:sp>
    <xdr:clientData/>
  </xdr:twoCellAnchor>
  <xdr:twoCellAnchor>
    <xdr:from>
      <xdr:col>1</xdr:col>
      <xdr:colOff>38485</xdr:colOff>
      <xdr:row>113</xdr:row>
      <xdr:rowOff>31360</xdr:rowOff>
    </xdr:from>
    <xdr:to>
      <xdr:col>17</xdr:col>
      <xdr:colOff>1834</xdr:colOff>
      <xdr:row>181</xdr:row>
      <xdr:rowOff>0</xdr:rowOff>
    </xdr:to>
    <xdr:sp macro="" textlink="">
      <xdr:nvSpPr>
        <xdr:cNvPr id="6" name="Rounded Rectangle 5">
          <a:extLst>
            <a:ext uri="{FF2B5EF4-FFF2-40B4-BE49-F238E27FC236}">
              <a16:creationId xmlns:a16="http://schemas.microsoft.com/office/drawing/2014/main" id="{D7EF585C-37D6-D14F-AC9D-DEC03FE4187D}"/>
            </a:ext>
          </a:extLst>
        </xdr:cNvPr>
        <xdr:cNvSpPr>
          <a:spLocks noChangeAspect="1"/>
        </xdr:cNvSpPr>
      </xdr:nvSpPr>
      <xdr:spPr>
        <a:xfrm>
          <a:off x="2460345" y="55172988"/>
          <a:ext cx="46096838" cy="18870965"/>
        </a:xfrm>
        <a:prstGeom prst="roundRect">
          <a:avLst>
            <a:gd name="adj" fmla="val 5144"/>
          </a:avLst>
        </a:prstGeom>
        <a:noFill/>
        <a:ln w="25400">
          <a:solidFill>
            <a:sysClr val="windowText" lastClr="000000"/>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565080</xdr:colOff>
      <xdr:row>80</xdr:row>
      <xdr:rowOff>109964</xdr:rowOff>
    </xdr:from>
    <xdr:to>
      <xdr:col>6</xdr:col>
      <xdr:colOff>413888</xdr:colOff>
      <xdr:row>82</xdr:row>
      <xdr:rowOff>158772</xdr:rowOff>
    </xdr:to>
    <xdr:sp macro="" textlink="">
      <xdr:nvSpPr>
        <xdr:cNvPr id="12" name="Rounded Rectangle 11">
          <a:extLst>
            <a:ext uri="{FF2B5EF4-FFF2-40B4-BE49-F238E27FC236}">
              <a16:creationId xmlns:a16="http://schemas.microsoft.com/office/drawing/2014/main" id="{114BE685-5C3F-DB41-AD87-8C4F55C3A6EA}"/>
            </a:ext>
          </a:extLst>
        </xdr:cNvPr>
        <xdr:cNvSpPr/>
      </xdr:nvSpPr>
      <xdr:spPr>
        <a:xfrm>
          <a:off x="3803580" y="32145714"/>
          <a:ext cx="9627808" cy="1096558"/>
        </a:xfrm>
        <a:prstGeom prst="roundRect">
          <a:avLst/>
        </a:prstGeom>
        <a:solidFill>
          <a:schemeClr val="tx2">
            <a:lumMod val="25000"/>
            <a:lumOff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b="1">
              <a:solidFill>
                <a:schemeClr val="tx1"/>
              </a:solidFill>
            </a:rPr>
            <a:t>Objetivo ambiental</a:t>
          </a:r>
        </a:p>
      </xdr:txBody>
    </xdr:sp>
    <xdr:clientData/>
  </xdr:twoCellAnchor>
  <xdr:twoCellAnchor>
    <xdr:from>
      <xdr:col>6</xdr:col>
      <xdr:colOff>1548049</xdr:colOff>
      <xdr:row>80</xdr:row>
      <xdr:rowOff>81099</xdr:rowOff>
    </xdr:from>
    <xdr:to>
      <xdr:col>9</xdr:col>
      <xdr:colOff>8881</xdr:colOff>
      <xdr:row>82</xdr:row>
      <xdr:rowOff>129908</xdr:rowOff>
    </xdr:to>
    <xdr:sp macro="" textlink="">
      <xdr:nvSpPr>
        <xdr:cNvPr id="13" name="Rounded Rectangle 12">
          <a:extLst>
            <a:ext uri="{FF2B5EF4-FFF2-40B4-BE49-F238E27FC236}">
              <a16:creationId xmlns:a16="http://schemas.microsoft.com/office/drawing/2014/main" id="{211F6A4F-8497-2F41-8197-B0A289D14A16}"/>
            </a:ext>
          </a:extLst>
        </xdr:cNvPr>
        <xdr:cNvSpPr/>
      </xdr:nvSpPr>
      <xdr:spPr>
        <a:xfrm>
          <a:off x="14567769" y="27097463"/>
          <a:ext cx="9775378" cy="1096781"/>
        </a:xfrm>
        <a:prstGeom prst="roundRect">
          <a:avLst/>
        </a:prstGeom>
        <a:solidFill>
          <a:schemeClr val="tx2">
            <a:lumMod val="25000"/>
            <a:lumOff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b="1">
              <a:solidFill>
                <a:schemeClr val="tx1"/>
              </a:solidFill>
            </a:rPr>
            <a:t>Requisito general</a:t>
          </a:r>
        </a:p>
      </xdr:txBody>
    </xdr:sp>
    <xdr:clientData/>
  </xdr:twoCellAnchor>
  <xdr:twoCellAnchor>
    <xdr:from>
      <xdr:col>10</xdr:col>
      <xdr:colOff>0</xdr:colOff>
      <xdr:row>80</xdr:row>
      <xdr:rowOff>50800</xdr:rowOff>
    </xdr:from>
    <xdr:to>
      <xdr:col>14</xdr:col>
      <xdr:colOff>25400</xdr:colOff>
      <xdr:row>82</xdr:row>
      <xdr:rowOff>127000</xdr:rowOff>
    </xdr:to>
    <xdr:sp macro="" textlink="">
      <xdr:nvSpPr>
        <xdr:cNvPr id="14" name="Rounded Rectangle 13">
          <a:extLst>
            <a:ext uri="{FF2B5EF4-FFF2-40B4-BE49-F238E27FC236}">
              <a16:creationId xmlns:a16="http://schemas.microsoft.com/office/drawing/2014/main" id="{3A6E6F5F-5993-9645-96F5-DE0E80D4B249}"/>
            </a:ext>
          </a:extLst>
        </xdr:cNvPr>
        <xdr:cNvSpPr/>
      </xdr:nvSpPr>
      <xdr:spPr>
        <a:xfrm>
          <a:off x="25160210" y="27067164"/>
          <a:ext cx="12050435" cy="1124172"/>
        </a:xfrm>
        <a:prstGeom prst="roundRect">
          <a:avLst/>
        </a:prstGeom>
        <a:solidFill>
          <a:schemeClr val="tx2">
            <a:lumMod val="25000"/>
            <a:lumOff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b="1">
              <a:solidFill>
                <a:schemeClr val="tx1"/>
              </a:solidFill>
            </a:rPr>
            <a:t>Preguntas clave</a:t>
          </a:r>
        </a:p>
      </xdr:txBody>
    </xdr:sp>
    <xdr:clientData/>
  </xdr:twoCellAnchor>
  <xdr:twoCellAnchor>
    <xdr:from>
      <xdr:col>15</xdr:col>
      <xdr:colOff>0</xdr:colOff>
      <xdr:row>80</xdr:row>
      <xdr:rowOff>61452</xdr:rowOff>
    </xdr:from>
    <xdr:to>
      <xdr:col>16</xdr:col>
      <xdr:colOff>40966</xdr:colOff>
      <xdr:row>82</xdr:row>
      <xdr:rowOff>137652</xdr:rowOff>
    </xdr:to>
    <xdr:sp macro="" textlink="">
      <xdr:nvSpPr>
        <xdr:cNvPr id="19" name="Rounded Rectangle 18">
          <a:extLst>
            <a:ext uri="{FF2B5EF4-FFF2-40B4-BE49-F238E27FC236}">
              <a16:creationId xmlns:a16="http://schemas.microsoft.com/office/drawing/2014/main" id="{CDE13942-33B9-0441-AC3D-DF9FCD9DC547}"/>
            </a:ext>
          </a:extLst>
        </xdr:cNvPr>
        <xdr:cNvSpPr/>
      </xdr:nvSpPr>
      <xdr:spPr>
        <a:xfrm>
          <a:off x="38038548" y="26977258"/>
          <a:ext cx="8254999" cy="1120878"/>
        </a:xfrm>
        <a:prstGeom prst="roundRect">
          <a:avLst/>
        </a:prstGeom>
        <a:solidFill>
          <a:schemeClr val="tx2">
            <a:lumMod val="25000"/>
            <a:lumOff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b="1">
              <a:solidFill>
                <a:schemeClr val="tx1"/>
              </a:solidFill>
            </a:rPr>
            <a:t>Fuentes de verificación </a:t>
          </a:r>
          <a:r>
            <a:rPr lang="en-GB" sz="2800" b="1" u="sng">
              <a:solidFill>
                <a:schemeClr val="tx1"/>
              </a:solidFill>
            </a:rPr>
            <a:t>sugeridas</a:t>
          </a:r>
          <a:endParaRPr lang="en-GB" sz="2800" b="1">
            <a:solidFill>
              <a:schemeClr val="tx1"/>
            </a:solidFill>
          </a:endParaRPr>
        </a:p>
      </xdr:txBody>
    </xdr:sp>
    <xdr:clientData/>
  </xdr:twoCellAnchor>
  <xdr:twoCellAnchor editAs="oneCell">
    <xdr:from>
      <xdr:col>2</xdr:col>
      <xdr:colOff>324555</xdr:colOff>
      <xdr:row>71</xdr:row>
      <xdr:rowOff>199173</xdr:rowOff>
    </xdr:from>
    <xdr:to>
      <xdr:col>15</xdr:col>
      <xdr:colOff>5752450</xdr:colOff>
      <xdr:row>75</xdr:row>
      <xdr:rowOff>227848</xdr:rowOff>
    </xdr:to>
    <xdr:grpSp>
      <xdr:nvGrpSpPr>
        <xdr:cNvPr id="8" name="Group 7">
          <a:extLst>
            <a:ext uri="{FF2B5EF4-FFF2-40B4-BE49-F238E27FC236}">
              <a16:creationId xmlns:a16="http://schemas.microsoft.com/office/drawing/2014/main" id="{004777B8-59C2-A170-4860-46DF8F408A21}"/>
            </a:ext>
          </a:extLst>
        </xdr:cNvPr>
        <xdr:cNvGrpSpPr>
          <a:grpSpLocks noChangeAspect="1"/>
        </xdr:cNvGrpSpPr>
      </xdr:nvGrpSpPr>
      <xdr:grpSpPr>
        <a:xfrm>
          <a:off x="6172905" y="40775673"/>
          <a:ext cx="39317845" cy="3076675"/>
          <a:chOff x="4134556" y="38058628"/>
          <a:chExt cx="44052537" cy="3065401"/>
        </a:xfrm>
      </xdr:grpSpPr>
      <xdr:pic>
        <xdr:nvPicPr>
          <xdr:cNvPr id="28" name="Picture 27">
            <a:extLst>
              <a:ext uri="{FF2B5EF4-FFF2-40B4-BE49-F238E27FC236}">
                <a16:creationId xmlns:a16="http://schemas.microsoft.com/office/drawing/2014/main" id="{44669BA7-B35A-B404-3642-AE945BBAA6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34556" y="38117947"/>
            <a:ext cx="3895472" cy="2851312"/>
          </a:xfrm>
          <a:prstGeom prst="rect">
            <a:avLst/>
          </a:prstGeom>
        </xdr:spPr>
      </xdr:pic>
      <xdr:pic>
        <xdr:nvPicPr>
          <xdr:cNvPr id="34" name="Picture 33">
            <a:extLst>
              <a:ext uri="{FF2B5EF4-FFF2-40B4-BE49-F238E27FC236}">
                <a16:creationId xmlns:a16="http://schemas.microsoft.com/office/drawing/2014/main" id="{AC43D2BE-267B-EC98-D6B6-054F244695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026355" y="38180933"/>
            <a:ext cx="4031224" cy="2943095"/>
          </a:xfrm>
          <a:prstGeom prst="rect">
            <a:avLst/>
          </a:prstGeom>
        </xdr:spPr>
      </xdr:pic>
      <xdr:grpSp>
        <xdr:nvGrpSpPr>
          <xdr:cNvPr id="5" name="Group 4">
            <a:extLst>
              <a:ext uri="{FF2B5EF4-FFF2-40B4-BE49-F238E27FC236}">
                <a16:creationId xmlns:a16="http://schemas.microsoft.com/office/drawing/2014/main" id="{79E54AD4-F4B3-17C1-DE79-E7CBB14931BE}"/>
              </a:ext>
            </a:extLst>
          </xdr:cNvPr>
          <xdr:cNvGrpSpPr/>
        </xdr:nvGrpSpPr>
        <xdr:grpSpPr>
          <a:xfrm>
            <a:off x="10242930" y="38058628"/>
            <a:ext cx="37944163" cy="3065401"/>
            <a:chOff x="10242930" y="38058628"/>
            <a:chExt cx="37944163" cy="3065401"/>
          </a:xfrm>
        </xdr:grpSpPr>
        <xdr:pic>
          <xdr:nvPicPr>
            <xdr:cNvPr id="30" name="Picture 29">
              <a:extLst>
                <a:ext uri="{FF2B5EF4-FFF2-40B4-BE49-F238E27FC236}">
                  <a16:creationId xmlns:a16="http://schemas.microsoft.com/office/drawing/2014/main" id="{0A3AD8BD-D8BA-522F-7266-17FF98DC727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308757" y="38123860"/>
              <a:ext cx="4533095" cy="2934938"/>
            </a:xfrm>
            <a:prstGeom prst="rect">
              <a:avLst/>
            </a:prstGeom>
          </xdr:spPr>
        </xdr:pic>
        <xdr:pic>
          <xdr:nvPicPr>
            <xdr:cNvPr id="32" name="Picture 31">
              <a:extLst>
                <a:ext uri="{FF2B5EF4-FFF2-40B4-BE49-F238E27FC236}">
                  <a16:creationId xmlns:a16="http://schemas.microsoft.com/office/drawing/2014/main" id="{89744FE7-4072-B100-ECFE-DED76B2D02C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9206000" y="38144170"/>
              <a:ext cx="4816424" cy="2911856"/>
            </a:xfrm>
            <a:prstGeom prst="rect">
              <a:avLst/>
            </a:prstGeom>
          </xdr:spPr>
        </xdr:pic>
        <xdr:pic>
          <xdr:nvPicPr>
            <xdr:cNvPr id="36" name="Picture 35">
              <a:extLst>
                <a:ext uri="{FF2B5EF4-FFF2-40B4-BE49-F238E27FC236}">
                  <a16:creationId xmlns:a16="http://schemas.microsoft.com/office/drawing/2014/main" id="{D1962DC3-010B-E0F4-8743-08EC0295FB7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000785" y="38220977"/>
              <a:ext cx="4186308" cy="2765605"/>
            </a:xfrm>
            <a:prstGeom prst="rect">
              <a:avLst/>
            </a:prstGeom>
          </xdr:spPr>
        </xdr:pic>
        <xdr:pic>
          <xdr:nvPicPr>
            <xdr:cNvPr id="38" name="Picture 37">
              <a:extLst>
                <a:ext uri="{FF2B5EF4-FFF2-40B4-BE49-F238E27FC236}">
                  <a16:creationId xmlns:a16="http://schemas.microsoft.com/office/drawing/2014/main" id="{0E56E5F1-10CA-6027-9DBD-8A876CDBE84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3591783" y="38058628"/>
              <a:ext cx="3381694" cy="3065401"/>
            </a:xfrm>
            <a:prstGeom prst="rect">
              <a:avLst/>
            </a:prstGeom>
          </xdr:spPr>
        </xdr:pic>
        <xdr:pic>
          <xdr:nvPicPr>
            <xdr:cNvPr id="40" name="Picture 39">
              <a:extLst>
                <a:ext uri="{FF2B5EF4-FFF2-40B4-BE49-F238E27FC236}">
                  <a16:creationId xmlns:a16="http://schemas.microsoft.com/office/drawing/2014/main" id="{7F5318BE-8070-3072-BA0A-F8086E26606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242930" y="38154237"/>
              <a:ext cx="3833303" cy="2904423"/>
            </a:xfrm>
            <a:prstGeom prst="rect">
              <a:avLst/>
            </a:prstGeom>
          </xdr:spPr>
        </xdr:pic>
      </xdr:grpSp>
    </xdr:grpSp>
    <xdr:clientData/>
  </xdr:twoCellAnchor>
  <xdr:twoCellAnchor>
    <xdr:from>
      <xdr:col>1</xdr:col>
      <xdr:colOff>45358</xdr:colOff>
      <xdr:row>70</xdr:row>
      <xdr:rowOff>0</xdr:rowOff>
    </xdr:from>
    <xdr:to>
      <xdr:col>17</xdr:col>
      <xdr:colOff>5955</xdr:colOff>
      <xdr:row>75</xdr:row>
      <xdr:rowOff>557090</xdr:rowOff>
    </xdr:to>
    <xdr:sp macro="" textlink="">
      <xdr:nvSpPr>
        <xdr:cNvPr id="41" name="Rounded Rectangle 40">
          <a:extLst>
            <a:ext uri="{FF2B5EF4-FFF2-40B4-BE49-F238E27FC236}">
              <a16:creationId xmlns:a16="http://schemas.microsoft.com/office/drawing/2014/main" id="{C2FAB908-7D09-72E2-2FAB-B5A42AC439CF}"/>
            </a:ext>
          </a:extLst>
        </xdr:cNvPr>
        <xdr:cNvSpPr/>
      </xdr:nvSpPr>
      <xdr:spPr>
        <a:xfrm>
          <a:off x="2455102" y="26865385"/>
          <a:ext cx="43922135" cy="4301961"/>
        </a:xfrm>
        <a:prstGeom prst="roundRect">
          <a:avLst>
            <a:gd name="adj" fmla="val 0"/>
          </a:avLst>
        </a:prstGeom>
        <a:noFill/>
        <a:ln w="254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8</xdr:col>
      <xdr:colOff>504667</xdr:colOff>
      <xdr:row>69</xdr:row>
      <xdr:rowOff>634250</xdr:rowOff>
    </xdr:from>
    <xdr:to>
      <xdr:col>13</xdr:col>
      <xdr:colOff>1648510</xdr:colOff>
      <xdr:row>70</xdr:row>
      <xdr:rowOff>608573</xdr:rowOff>
    </xdr:to>
    <xdr:sp macro="" textlink="">
      <xdr:nvSpPr>
        <xdr:cNvPr id="42" name="Rounded Rectangle 41">
          <a:extLst>
            <a:ext uri="{FF2B5EF4-FFF2-40B4-BE49-F238E27FC236}">
              <a16:creationId xmlns:a16="http://schemas.microsoft.com/office/drawing/2014/main" id="{8893D240-F620-F54A-8BF0-3EA88D4A5505}"/>
            </a:ext>
          </a:extLst>
        </xdr:cNvPr>
        <xdr:cNvSpPr/>
      </xdr:nvSpPr>
      <xdr:spPr>
        <a:xfrm>
          <a:off x="22748909" y="36925462"/>
          <a:ext cx="14305662" cy="974929"/>
        </a:xfrm>
        <a:prstGeom prst="roundRect">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b="1">
              <a:solidFill>
                <a:schemeClr val="bg1"/>
              </a:solidFill>
            </a:rPr>
            <a:t>Guía visual de los objetivos ambientales definidos en la TFS-PAN</a:t>
          </a:r>
        </a:p>
      </xdr:txBody>
    </xdr:sp>
    <xdr:clientData/>
  </xdr:twoCellAnchor>
  <xdr:twoCellAnchor editAs="absolute">
    <xdr:from>
      <xdr:col>4</xdr:col>
      <xdr:colOff>5545</xdr:colOff>
      <xdr:row>12</xdr:row>
      <xdr:rowOff>110558</xdr:rowOff>
    </xdr:from>
    <xdr:to>
      <xdr:col>15</xdr:col>
      <xdr:colOff>3553555</xdr:colOff>
      <xdr:row>15</xdr:row>
      <xdr:rowOff>103519</xdr:rowOff>
    </xdr:to>
    <xdr:sp macro="" textlink="">
      <xdr:nvSpPr>
        <xdr:cNvPr id="46" name="Rounded Rectangle 45">
          <a:extLst>
            <a:ext uri="{FF2B5EF4-FFF2-40B4-BE49-F238E27FC236}">
              <a16:creationId xmlns:a16="http://schemas.microsoft.com/office/drawing/2014/main" id="{AED901E9-97DA-F24B-A0D4-567EDE30413B}"/>
            </a:ext>
          </a:extLst>
        </xdr:cNvPr>
        <xdr:cNvSpPr>
          <a:spLocks noChangeAspect="1"/>
        </xdr:cNvSpPr>
      </xdr:nvSpPr>
      <xdr:spPr>
        <a:xfrm>
          <a:off x="9083693" y="8906484"/>
          <a:ext cx="39773764" cy="980739"/>
        </a:xfrm>
        <a:prstGeom prst="roundRect">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4000" b="1">
              <a:solidFill>
                <a:schemeClr val="bg1"/>
              </a:solidFill>
              <a:latin typeface="+mn-lt"/>
              <a:ea typeface="+mn-ea"/>
              <a:cs typeface="+mn-cs"/>
            </a:rPr>
            <a:t>Herramienta de Verificación Documental para la Implementación de la TFS-PAN</a:t>
          </a:r>
        </a:p>
      </xdr:txBody>
    </xdr:sp>
    <xdr:clientData/>
  </xdr:twoCellAnchor>
  <xdr:twoCellAnchor>
    <xdr:from>
      <xdr:col>2</xdr:col>
      <xdr:colOff>565080</xdr:colOff>
      <xdr:row>133</xdr:row>
      <xdr:rowOff>44450</xdr:rowOff>
    </xdr:from>
    <xdr:to>
      <xdr:col>5</xdr:col>
      <xdr:colOff>95250</xdr:colOff>
      <xdr:row>138</xdr:row>
      <xdr:rowOff>188508</xdr:rowOff>
    </xdr:to>
    <xdr:sp macro="" textlink="">
      <xdr:nvSpPr>
        <xdr:cNvPr id="53" name="Rounded Rectangle 52">
          <a:extLst>
            <a:ext uri="{FF2B5EF4-FFF2-40B4-BE49-F238E27FC236}">
              <a16:creationId xmlns:a16="http://schemas.microsoft.com/office/drawing/2014/main" id="{BC1B1C6F-D997-7C41-ABFC-518DC87621C9}"/>
            </a:ext>
          </a:extLst>
        </xdr:cNvPr>
        <xdr:cNvSpPr/>
      </xdr:nvSpPr>
      <xdr:spPr>
        <a:xfrm>
          <a:off x="3803580" y="50749200"/>
          <a:ext cx="7562920" cy="1096558"/>
        </a:xfrm>
        <a:prstGeom prst="roundRect">
          <a:avLst/>
        </a:prstGeom>
        <a:solidFill>
          <a:schemeClr val="tx2">
            <a:lumMod val="25000"/>
            <a:lumOff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b="1">
              <a:solidFill>
                <a:schemeClr val="tx1"/>
              </a:solidFill>
            </a:rPr>
            <a:t>Objetivo ambiental</a:t>
          </a:r>
        </a:p>
      </xdr:txBody>
    </xdr:sp>
    <xdr:clientData/>
  </xdr:twoCellAnchor>
  <xdr:twoCellAnchor>
    <xdr:from>
      <xdr:col>5</xdr:col>
      <xdr:colOff>1682750</xdr:colOff>
      <xdr:row>133</xdr:row>
      <xdr:rowOff>44450</xdr:rowOff>
    </xdr:from>
    <xdr:to>
      <xdr:col>12</xdr:col>
      <xdr:colOff>31750</xdr:colOff>
      <xdr:row>138</xdr:row>
      <xdr:rowOff>188508</xdr:rowOff>
    </xdr:to>
    <xdr:sp macro="" textlink="">
      <xdr:nvSpPr>
        <xdr:cNvPr id="55" name="Rounded Rectangle 54">
          <a:extLst>
            <a:ext uri="{FF2B5EF4-FFF2-40B4-BE49-F238E27FC236}">
              <a16:creationId xmlns:a16="http://schemas.microsoft.com/office/drawing/2014/main" id="{F0733B43-2FC4-5147-839C-7F60387A6924}"/>
            </a:ext>
          </a:extLst>
        </xdr:cNvPr>
        <xdr:cNvSpPr/>
      </xdr:nvSpPr>
      <xdr:spPr>
        <a:xfrm>
          <a:off x="12954000" y="50749200"/>
          <a:ext cx="15589250" cy="1096558"/>
        </a:xfrm>
        <a:prstGeom prst="roundRect">
          <a:avLst/>
        </a:prstGeom>
        <a:solidFill>
          <a:schemeClr val="tx2">
            <a:lumMod val="25000"/>
            <a:lumOff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b="1">
              <a:solidFill>
                <a:schemeClr val="tx1"/>
              </a:solidFill>
            </a:rPr>
            <a:t>Criterio DNSH</a:t>
          </a:r>
        </a:p>
      </xdr:txBody>
    </xdr:sp>
    <xdr:clientData/>
  </xdr:twoCellAnchor>
  <xdr:twoCellAnchor>
    <xdr:from>
      <xdr:col>12</xdr:col>
      <xdr:colOff>1555750</xdr:colOff>
      <xdr:row>133</xdr:row>
      <xdr:rowOff>44450</xdr:rowOff>
    </xdr:from>
    <xdr:to>
      <xdr:col>16</xdr:col>
      <xdr:colOff>95250</xdr:colOff>
      <xdr:row>138</xdr:row>
      <xdr:rowOff>188508</xdr:rowOff>
    </xdr:to>
    <xdr:sp macro="" textlink="">
      <xdr:nvSpPr>
        <xdr:cNvPr id="56" name="Rounded Rectangle 55">
          <a:extLst>
            <a:ext uri="{FF2B5EF4-FFF2-40B4-BE49-F238E27FC236}">
              <a16:creationId xmlns:a16="http://schemas.microsoft.com/office/drawing/2014/main" id="{457DB512-3C01-0248-8744-416B303852E2}"/>
            </a:ext>
          </a:extLst>
        </xdr:cNvPr>
        <xdr:cNvSpPr/>
      </xdr:nvSpPr>
      <xdr:spPr>
        <a:xfrm>
          <a:off x="30067250" y="50749200"/>
          <a:ext cx="15621000" cy="1096558"/>
        </a:xfrm>
        <a:prstGeom prst="roundRect">
          <a:avLst/>
        </a:prstGeom>
        <a:solidFill>
          <a:schemeClr val="tx2">
            <a:lumMod val="25000"/>
            <a:lumOff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b="1">
              <a:solidFill>
                <a:schemeClr val="tx1"/>
              </a:solidFill>
            </a:rPr>
            <a:t>Documentación </a:t>
          </a:r>
          <a:r>
            <a:rPr lang="en-GB" sz="2800" b="1" u="sng">
              <a:solidFill>
                <a:schemeClr val="tx1"/>
              </a:solidFill>
            </a:rPr>
            <a:t>sugerida</a:t>
          </a:r>
          <a:r>
            <a:rPr lang="en-GB" sz="2800" b="1" u="none">
              <a:solidFill>
                <a:schemeClr val="tx1"/>
              </a:solidFill>
            </a:rPr>
            <a:t> para darle</a:t>
          </a:r>
          <a:r>
            <a:rPr lang="en-GB" sz="2800" b="1" u="none" baseline="0">
              <a:solidFill>
                <a:schemeClr val="tx1"/>
              </a:solidFill>
            </a:rPr>
            <a:t> cumplimiento / metodología</a:t>
          </a:r>
          <a:endParaRPr lang="en-GB" sz="2800" b="1">
            <a:solidFill>
              <a:schemeClr val="tx1"/>
            </a:solidFill>
          </a:endParaRPr>
        </a:p>
      </xdr:txBody>
    </xdr:sp>
    <xdr:clientData/>
  </xdr:twoCellAnchor>
  <xdr:twoCellAnchor>
    <xdr:from>
      <xdr:col>2</xdr:col>
      <xdr:colOff>526980</xdr:colOff>
      <xdr:row>147</xdr:row>
      <xdr:rowOff>101600</xdr:rowOff>
    </xdr:from>
    <xdr:to>
      <xdr:col>5</xdr:col>
      <xdr:colOff>57150</xdr:colOff>
      <xdr:row>153</xdr:row>
      <xdr:rowOff>42458</xdr:rowOff>
    </xdr:to>
    <xdr:sp macro="" textlink="">
      <xdr:nvSpPr>
        <xdr:cNvPr id="57" name="Rounded Rectangle 56">
          <a:extLst>
            <a:ext uri="{FF2B5EF4-FFF2-40B4-BE49-F238E27FC236}">
              <a16:creationId xmlns:a16="http://schemas.microsoft.com/office/drawing/2014/main" id="{E6123A08-E7E8-8A4C-85EA-8DD3BFCEDAFC}"/>
            </a:ext>
          </a:extLst>
        </xdr:cNvPr>
        <xdr:cNvSpPr/>
      </xdr:nvSpPr>
      <xdr:spPr>
        <a:xfrm>
          <a:off x="3778180" y="55829200"/>
          <a:ext cx="7581970" cy="1160058"/>
        </a:xfrm>
        <a:prstGeom prst="roundRect">
          <a:avLst/>
        </a:prstGeom>
        <a:solidFill>
          <a:schemeClr val="tx2">
            <a:lumMod val="25000"/>
            <a:lumOff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b="1">
              <a:solidFill>
                <a:schemeClr val="tx1"/>
              </a:solidFill>
            </a:rPr>
            <a:t>Lista de DNSH que aplican para esta actividad:</a:t>
          </a:r>
        </a:p>
      </xdr:txBody>
    </xdr:sp>
    <xdr:clientData/>
  </xdr:twoCellAnchor>
  <xdr:twoCellAnchor>
    <xdr:from>
      <xdr:col>1</xdr:col>
      <xdr:colOff>59070</xdr:colOff>
      <xdr:row>184</xdr:row>
      <xdr:rowOff>20286</xdr:rowOff>
    </xdr:from>
    <xdr:to>
      <xdr:col>17</xdr:col>
      <xdr:colOff>4812</xdr:colOff>
      <xdr:row>212</xdr:row>
      <xdr:rowOff>14738</xdr:rowOff>
    </xdr:to>
    <xdr:sp macro="" textlink="">
      <xdr:nvSpPr>
        <xdr:cNvPr id="71" name="Panel 4">
          <a:extLst>
            <a:ext uri="{FF2B5EF4-FFF2-40B4-BE49-F238E27FC236}">
              <a16:creationId xmlns:a16="http://schemas.microsoft.com/office/drawing/2014/main" id="{06243955-7CEC-F946-A4FA-E07E50BCDDDA}"/>
            </a:ext>
          </a:extLst>
        </xdr:cNvPr>
        <xdr:cNvSpPr>
          <a:spLocks noChangeAspect="1"/>
        </xdr:cNvSpPr>
      </xdr:nvSpPr>
      <xdr:spPr>
        <a:xfrm>
          <a:off x="2480930" y="74595867"/>
          <a:ext cx="46079231" cy="6403522"/>
        </a:xfrm>
        <a:prstGeom prst="roundRect">
          <a:avLst>
            <a:gd name="adj" fmla="val 5144"/>
          </a:avLst>
        </a:prstGeom>
        <a:noFill/>
        <a:ln w="25400">
          <a:solidFill>
            <a:sysClr val="windowText" lastClr="000000"/>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518671</xdr:colOff>
      <xdr:row>193</xdr:row>
      <xdr:rowOff>120451</xdr:rowOff>
    </xdr:from>
    <xdr:to>
      <xdr:col>15</xdr:col>
      <xdr:colOff>7142535</xdr:colOff>
      <xdr:row>198</xdr:row>
      <xdr:rowOff>184349</xdr:rowOff>
    </xdr:to>
    <xdr:sp macro="" textlink="">
      <xdr:nvSpPr>
        <xdr:cNvPr id="74" name="Rounded Rectangle 73">
          <a:extLst>
            <a:ext uri="{FF2B5EF4-FFF2-40B4-BE49-F238E27FC236}">
              <a16:creationId xmlns:a16="http://schemas.microsoft.com/office/drawing/2014/main" id="{A4A905DA-7F46-D944-8452-E77B802E24CD}"/>
            </a:ext>
          </a:extLst>
        </xdr:cNvPr>
        <xdr:cNvSpPr/>
      </xdr:nvSpPr>
      <xdr:spPr>
        <a:xfrm>
          <a:off x="26236171" y="69017951"/>
          <a:ext cx="19681052" cy="1572023"/>
        </a:xfrm>
        <a:prstGeom prst="roundRect">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4000" b="1">
              <a:solidFill>
                <a:schemeClr val="bg1"/>
              </a:solidFill>
            </a:rPr>
            <a:t>Para mayor información referirse a la guía de implementación</a:t>
          </a:r>
        </a:p>
      </xdr:txBody>
    </xdr:sp>
    <xdr:clientData/>
  </xdr:twoCellAnchor>
  <xdr:twoCellAnchor>
    <xdr:from>
      <xdr:col>13</xdr:col>
      <xdr:colOff>1852747</xdr:colOff>
      <xdr:row>121</xdr:row>
      <xdr:rowOff>2016</xdr:rowOff>
    </xdr:from>
    <xdr:to>
      <xdr:col>16</xdr:col>
      <xdr:colOff>95250</xdr:colOff>
      <xdr:row>127</xdr:row>
      <xdr:rowOff>72139</xdr:rowOff>
    </xdr:to>
    <xdr:sp macro="" textlink="">
      <xdr:nvSpPr>
        <xdr:cNvPr id="120" name="Rounded Rectangle 119">
          <a:extLst>
            <a:ext uri="{FF2B5EF4-FFF2-40B4-BE49-F238E27FC236}">
              <a16:creationId xmlns:a16="http://schemas.microsoft.com/office/drawing/2014/main" id="{9D9683F2-8016-DB48-88C2-A297A0B813EE}"/>
            </a:ext>
          </a:extLst>
        </xdr:cNvPr>
        <xdr:cNvSpPr/>
      </xdr:nvSpPr>
      <xdr:spPr>
        <a:xfrm>
          <a:off x="31909414" y="58880627"/>
          <a:ext cx="15810836" cy="1587068"/>
        </a:xfrm>
        <a:prstGeom prst="roundRect">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800" b="0" i="1">
              <a:solidFill>
                <a:schemeClr val="bg1"/>
              </a:solidFill>
            </a:rPr>
            <a:t>Nota: Los requisitos</a:t>
          </a:r>
          <a:r>
            <a:rPr lang="en-GB" sz="2800" b="0" i="1" baseline="0">
              <a:solidFill>
                <a:schemeClr val="bg1"/>
              </a:solidFill>
            </a:rPr>
            <a:t> de cumplimiento específicos son únicos para cada actividad. Se debe verificar el cumplimiento de los criterios NHDS a cada uno de los siete objetivos ambientales (según aplique).</a:t>
          </a:r>
          <a:endParaRPr lang="en-GB" sz="2800" b="0" i="1">
            <a:solidFill>
              <a:schemeClr val="bg1"/>
            </a:solidFill>
          </a:endParaRPr>
        </a:p>
        <a:p>
          <a:pPr algn="ctr"/>
          <a:r>
            <a:rPr lang="en-GB" sz="2800" b="1">
              <a:solidFill>
                <a:schemeClr val="bg1"/>
              </a:solidFill>
            </a:rPr>
            <a:t>Para mayor información referirse a la guía de implementación</a:t>
          </a:r>
        </a:p>
      </xdr:txBody>
    </xdr:sp>
    <xdr:clientData/>
  </xdr:twoCellAnchor>
  <xdr:twoCellAnchor editAs="oneCell">
    <xdr:from>
      <xdr:col>3</xdr:col>
      <xdr:colOff>183294</xdr:colOff>
      <xdr:row>165</xdr:row>
      <xdr:rowOff>38101</xdr:rowOff>
    </xdr:from>
    <xdr:to>
      <xdr:col>3</xdr:col>
      <xdr:colOff>1097694</xdr:colOff>
      <xdr:row>166</xdr:row>
      <xdr:rowOff>2</xdr:rowOff>
    </xdr:to>
    <xdr:pic>
      <xdr:nvPicPr>
        <xdr:cNvPr id="127" name="Graphic 126" descr="Warning with solid fill">
          <a:extLst>
            <a:ext uri="{FF2B5EF4-FFF2-40B4-BE49-F238E27FC236}">
              <a16:creationId xmlns:a16="http://schemas.microsoft.com/office/drawing/2014/main" id="{2CE9B8B4-09F1-34D6-94A3-C21885B4FD9E}"/>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4204961" y="72040045"/>
          <a:ext cx="914400" cy="914400"/>
        </a:xfrm>
        <a:prstGeom prst="rect">
          <a:avLst/>
        </a:prstGeom>
      </xdr:spPr>
    </xdr:pic>
    <xdr:clientData/>
  </xdr:twoCellAnchor>
  <xdr:twoCellAnchor editAs="absolute">
    <xdr:from>
      <xdr:col>13</xdr:col>
      <xdr:colOff>7559</xdr:colOff>
      <xdr:row>4</xdr:row>
      <xdr:rowOff>96019</xdr:rowOff>
    </xdr:from>
    <xdr:to>
      <xdr:col>13</xdr:col>
      <xdr:colOff>474713</xdr:colOff>
      <xdr:row>4</xdr:row>
      <xdr:rowOff>756741</xdr:rowOff>
    </xdr:to>
    <xdr:sp macro="" textlink="">
      <xdr:nvSpPr>
        <xdr:cNvPr id="2" name="Chevron 1">
          <a:extLst>
            <a:ext uri="{FF2B5EF4-FFF2-40B4-BE49-F238E27FC236}">
              <a16:creationId xmlns:a16="http://schemas.microsoft.com/office/drawing/2014/main" id="{DE121D76-8631-914D-A83A-727861063451}"/>
            </a:ext>
          </a:extLst>
        </xdr:cNvPr>
        <xdr:cNvSpPr/>
      </xdr:nvSpPr>
      <xdr:spPr>
        <a:xfrm>
          <a:off x="35253491" y="4832776"/>
          <a:ext cx="609600" cy="660722"/>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3</xdr:col>
      <xdr:colOff>647546</xdr:colOff>
      <xdr:row>85</xdr:row>
      <xdr:rowOff>539469</xdr:rowOff>
    </xdr:from>
    <xdr:to>
      <xdr:col>3</xdr:col>
      <xdr:colOff>1096287</xdr:colOff>
      <xdr:row>85</xdr:row>
      <xdr:rowOff>1203988</xdr:rowOff>
    </xdr:to>
    <xdr:sp macro="" textlink="">
      <xdr:nvSpPr>
        <xdr:cNvPr id="18" name="Chevron 17">
          <a:extLst>
            <a:ext uri="{FF2B5EF4-FFF2-40B4-BE49-F238E27FC236}">
              <a16:creationId xmlns:a16="http://schemas.microsoft.com/office/drawing/2014/main" id="{6F96C069-CFBC-8240-B090-2D28592C90A5}"/>
            </a:ext>
          </a:extLst>
        </xdr:cNvPr>
        <xdr:cNvSpPr/>
      </xdr:nvSpPr>
      <xdr:spPr>
        <a:xfrm>
          <a:off x="8126435" y="43840421"/>
          <a:ext cx="448741" cy="664519"/>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3</xdr:col>
      <xdr:colOff>652163</xdr:colOff>
      <xdr:row>142</xdr:row>
      <xdr:rowOff>280773</xdr:rowOff>
    </xdr:from>
    <xdr:to>
      <xdr:col>3</xdr:col>
      <xdr:colOff>1100904</xdr:colOff>
      <xdr:row>142</xdr:row>
      <xdr:rowOff>945292</xdr:rowOff>
    </xdr:to>
    <xdr:sp macro="" textlink="">
      <xdr:nvSpPr>
        <xdr:cNvPr id="23" name="Chevron 22">
          <a:extLst>
            <a:ext uri="{FF2B5EF4-FFF2-40B4-BE49-F238E27FC236}">
              <a16:creationId xmlns:a16="http://schemas.microsoft.com/office/drawing/2014/main" id="{57E7C92D-68D2-B54A-9155-D0B134E460BF}"/>
            </a:ext>
          </a:extLst>
        </xdr:cNvPr>
        <xdr:cNvSpPr/>
      </xdr:nvSpPr>
      <xdr:spPr>
        <a:xfrm>
          <a:off x="8145163" y="65990573"/>
          <a:ext cx="448741" cy="664519"/>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3</xdr:col>
      <xdr:colOff>480856</xdr:colOff>
      <xdr:row>204</xdr:row>
      <xdr:rowOff>67522</xdr:rowOff>
    </xdr:from>
    <xdr:to>
      <xdr:col>3</xdr:col>
      <xdr:colOff>1203559</xdr:colOff>
      <xdr:row>206</xdr:row>
      <xdr:rowOff>150779</xdr:rowOff>
    </xdr:to>
    <xdr:sp macro="" textlink="">
      <xdr:nvSpPr>
        <xdr:cNvPr id="25" name="Chevron 24">
          <a:extLst>
            <a:ext uri="{FF2B5EF4-FFF2-40B4-BE49-F238E27FC236}">
              <a16:creationId xmlns:a16="http://schemas.microsoft.com/office/drawing/2014/main" id="{66D8DFB5-0FE2-0E44-B8C9-321F901D30EF}"/>
            </a:ext>
          </a:extLst>
        </xdr:cNvPr>
        <xdr:cNvSpPr/>
      </xdr:nvSpPr>
      <xdr:spPr>
        <a:xfrm>
          <a:off x="4531126" y="84093468"/>
          <a:ext cx="722703" cy="804068"/>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absolute">
    <xdr:from>
      <xdr:col>2</xdr:col>
      <xdr:colOff>119525</xdr:colOff>
      <xdr:row>18</xdr:row>
      <xdr:rowOff>883796</xdr:rowOff>
    </xdr:from>
    <xdr:to>
      <xdr:col>2</xdr:col>
      <xdr:colOff>729125</xdr:colOff>
      <xdr:row>18</xdr:row>
      <xdr:rowOff>1673080</xdr:rowOff>
    </xdr:to>
    <xdr:sp macro="" textlink="">
      <xdr:nvSpPr>
        <xdr:cNvPr id="27" name="Chevron 26">
          <a:extLst>
            <a:ext uri="{FF2B5EF4-FFF2-40B4-BE49-F238E27FC236}">
              <a16:creationId xmlns:a16="http://schemas.microsoft.com/office/drawing/2014/main" id="{B21A9FD2-9713-6D46-A7DE-BA3728F3B7F5}"/>
            </a:ext>
          </a:extLst>
        </xdr:cNvPr>
        <xdr:cNvSpPr>
          <a:spLocks noChangeAspect="1"/>
        </xdr:cNvSpPr>
      </xdr:nvSpPr>
      <xdr:spPr>
        <a:xfrm>
          <a:off x="6774325" y="11704196"/>
          <a:ext cx="609600" cy="789284"/>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absolute">
    <xdr:from>
      <xdr:col>7</xdr:col>
      <xdr:colOff>1991587</xdr:colOff>
      <xdr:row>18</xdr:row>
      <xdr:rowOff>789722</xdr:rowOff>
    </xdr:from>
    <xdr:to>
      <xdr:col>7</xdr:col>
      <xdr:colOff>2601187</xdr:colOff>
      <xdr:row>18</xdr:row>
      <xdr:rowOff>1579006</xdr:rowOff>
    </xdr:to>
    <xdr:sp macro="" textlink="">
      <xdr:nvSpPr>
        <xdr:cNvPr id="29" name="Chevron 28">
          <a:extLst>
            <a:ext uri="{FF2B5EF4-FFF2-40B4-BE49-F238E27FC236}">
              <a16:creationId xmlns:a16="http://schemas.microsoft.com/office/drawing/2014/main" id="{C135106A-9B49-3349-853B-79D9113C8C9F}"/>
            </a:ext>
          </a:extLst>
        </xdr:cNvPr>
        <xdr:cNvSpPr>
          <a:spLocks noChangeAspect="1"/>
        </xdr:cNvSpPr>
      </xdr:nvSpPr>
      <xdr:spPr>
        <a:xfrm>
          <a:off x="20228787" y="11610122"/>
          <a:ext cx="609600" cy="789284"/>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absolute">
    <xdr:from>
      <xdr:col>11</xdr:col>
      <xdr:colOff>4236</xdr:colOff>
      <xdr:row>18</xdr:row>
      <xdr:rowOff>827075</xdr:rowOff>
    </xdr:from>
    <xdr:to>
      <xdr:col>11</xdr:col>
      <xdr:colOff>425461</xdr:colOff>
      <xdr:row>18</xdr:row>
      <xdr:rowOff>1616359</xdr:rowOff>
    </xdr:to>
    <xdr:sp macro="" textlink="">
      <xdr:nvSpPr>
        <xdr:cNvPr id="31" name="Chevron 30">
          <a:extLst>
            <a:ext uri="{FF2B5EF4-FFF2-40B4-BE49-F238E27FC236}">
              <a16:creationId xmlns:a16="http://schemas.microsoft.com/office/drawing/2014/main" id="{50E30FC7-5E42-DF40-9B90-0574EE5AC540}"/>
            </a:ext>
          </a:extLst>
        </xdr:cNvPr>
        <xdr:cNvSpPr>
          <a:spLocks noChangeAspect="1"/>
        </xdr:cNvSpPr>
      </xdr:nvSpPr>
      <xdr:spPr>
        <a:xfrm>
          <a:off x="32700386" y="11647475"/>
          <a:ext cx="592675" cy="789284"/>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13</xdr:col>
      <xdr:colOff>6562942</xdr:colOff>
      <xdr:row>59</xdr:row>
      <xdr:rowOff>483098</xdr:rowOff>
    </xdr:from>
    <xdr:to>
      <xdr:col>16</xdr:col>
      <xdr:colOff>16201</xdr:colOff>
      <xdr:row>59</xdr:row>
      <xdr:rowOff>1533335</xdr:rowOff>
    </xdr:to>
    <xdr:grpSp>
      <xdr:nvGrpSpPr>
        <xdr:cNvPr id="35" name="Group 34">
          <a:extLst>
            <a:ext uri="{FF2B5EF4-FFF2-40B4-BE49-F238E27FC236}">
              <a16:creationId xmlns:a16="http://schemas.microsoft.com/office/drawing/2014/main" id="{B9680537-2D23-8249-AB4C-D7D836778273}"/>
            </a:ext>
          </a:extLst>
        </xdr:cNvPr>
        <xdr:cNvGrpSpPr>
          <a:grpSpLocks noChangeAspect="1"/>
        </xdr:cNvGrpSpPr>
      </xdr:nvGrpSpPr>
      <xdr:grpSpPr>
        <a:xfrm>
          <a:off x="37700167" y="35716073"/>
          <a:ext cx="8836134" cy="1050237"/>
          <a:chOff x="24003208" y="17017410"/>
          <a:chExt cx="9934763" cy="866057"/>
        </a:xfrm>
      </xdr:grpSpPr>
      <xdr:pic>
        <xdr:nvPicPr>
          <xdr:cNvPr id="37" name="Picture 36">
            <a:extLst>
              <a:ext uri="{FF2B5EF4-FFF2-40B4-BE49-F238E27FC236}">
                <a16:creationId xmlns:a16="http://schemas.microsoft.com/office/drawing/2014/main" id="{C0EA502E-D693-2273-BF08-456E590BDCF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732204" y="17182765"/>
            <a:ext cx="2678388" cy="585262"/>
          </a:xfrm>
          <a:prstGeom prst="rect">
            <a:avLst/>
          </a:prstGeom>
        </xdr:spPr>
      </xdr:pic>
      <xdr:pic>
        <xdr:nvPicPr>
          <xdr:cNvPr id="39" name="Picture 38">
            <a:extLst>
              <a:ext uri="{FF2B5EF4-FFF2-40B4-BE49-F238E27FC236}">
                <a16:creationId xmlns:a16="http://schemas.microsoft.com/office/drawing/2014/main" id="{A8998C2F-D960-BBD3-5CA0-D8F613C0963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0264629" y="17018411"/>
            <a:ext cx="1347570" cy="864055"/>
          </a:xfrm>
          <a:prstGeom prst="rect">
            <a:avLst/>
          </a:prstGeom>
        </xdr:spPr>
      </xdr:pic>
      <xdr:pic>
        <xdr:nvPicPr>
          <xdr:cNvPr id="43" name="Picture 42">
            <a:extLst>
              <a:ext uri="{FF2B5EF4-FFF2-40B4-BE49-F238E27FC236}">
                <a16:creationId xmlns:a16="http://schemas.microsoft.com/office/drawing/2014/main" id="{011AC29F-54D1-20CA-E4E5-E758BCC5824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1613296" y="17022055"/>
            <a:ext cx="1490160" cy="856767"/>
          </a:xfrm>
          <a:prstGeom prst="rect">
            <a:avLst/>
          </a:prstGeom>
        </xdr:spPr>
      </xdr:pic>
      <xdr:pic>
        <xdr:nvPicPr>
          <xdr:cNvPr id="44" name="Picture 43">
            <a:extLst>
              <a:ext uri="{FF2B5EF4-FFF2-40B4-BE49-F238E27FC236}">
                <a16:creationId xmlns:a16="http://schemas.microsoft.com/office/drawing/2014/main" id="{F292C07B-CF97-A033-3323-2F016E62CA3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3088321" y="17017410"/>
            <a:ext cx="849650" cy="866057"/>
          </a:xfrm>
          <a:prstGeom prst="rect">
            <a:avLst/>
          </a:prstGeom>
        </xdr:spPr>
      </xdr:pic>
      <xdr:pic>
        <xdr:nvPicPr>
          <xdr:cNvPr id="45" name="Picture 44">
            <a:extLst>
              <a:ext uri="{FF2B5EF4-FFF2-40B4-BE49-F238E27FC236}">
                <a16:creationId xmlns:a16="http://schemas.microsoft.com/office/drawing/2014/main" id="{225AC976-144F-852C-D9BC-0365A37E5F12}"/>
              </a:ext>
            </a:extLst>
          </xdr:cNvPr>
          <xdr:cNvPicPr>
            <a:picLocks noChangeAspect="1"/>
          </xdr:cNvPicPr>
        </xdr:nvPicPr>
        <xdr:blipFill>
          <a:blip xmlns:r="http://schemas.openxmlformats.org/officeDocument/2006/relationships" r:embed="rId14"/>
          <a:stretch>
            <a:fillRect/>
          </a:stretch>
        </xdr:blipFill>
        <xdr:spPr>
          <a:xfrm>
            <a:off x="24003208" y="17117805"/>
            <a:ext cx="1651900" cy="735629"/>
          </a:xfrm>
          <a:prstGeom prst="rect">
            <a:avLst/>
          </a:prstGeom>
        </xdr:spPr>
      </xdr:pic>
      <xdr:pic>
        <xdr:nvPicPr>
          <xdr:cNvPr id="47" name="Picture 46">
            <a:extLst>
              <a:ext uri="{FF2B5EF4-FFF2-40B4-BE49-F238E27FC236}">
                <a16:creationId xmlns:a16="http://schemas.microsoft.com/office/drawing/2014/main" id="{4468C95E-114C-97BD-5C4D-998959DB5C0A}"/>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8424315" y="17101793"/>
            <a:ext cx="1809916" cy="697290"/>
          </a:xfrm>
          <a:prstGeom prst="rect">
            <a:avLst/>
          </a:prstGeom>
        </xdr:spPr>
      </xdr:pic>
    </xdr:grpSp>
    <xdr:clientData/>
  </xdr:twoCellAnchor>
  <xdr:twoCellAnchor editAs="oneCell">
    <xdr:from>
      <xdr:col>13</xdr:col>
      <xdr:colOff>8473858</xdr:colOff>
      <xdr:row>107</xdr:row>
      <xdr:rowOff>194109</xdr:rowOff>
    </xdr:from>
    <xdr:to>
      <xdr:col>16</xdr:col>
      <xdr:colOff>16201</xdr:colOff>
      <xdr:row>109</xdr:row>
      <xdr:rowOff>169640</xdr:rowOff>
    </xdr:to>
    <xdr:grpSp>
      <xdr:nvGrpSpPr>
        <xdr:cNvPr id="49" name="Group 48">
          <a:extLst>
            <a:ext uri="{FF2B5EF4-FFF2-40B4-BE49-F238E27FC236}">
              <a16:creationId xmlns:a16="http://schemas.microsoft.com/office/drawing/2014/main" id="{9515E3A9-D1ED-3F47-BF91-4ACA52CFCEE1}"/>
            </a:ext>
          </a:extLst>
        </xdr:cNvPr>
        <xdr:cNvGrpSpPr>
          <a:grpSpLocks noChangeAspect="1"/>
        </xdr:cNvGrpSpPr>
      </xdr:nvGrpSpPr>
      <xdr:grpSpPr>
        <a:xfrm>
          <a:off x="38953858" y="58125159"/>
          <a:ext cx="7582443" cy="832781"/>
          <a:chOff x="24003208" y="17017410"/>
          <a:chExt cx="9934763" cy="866057"/>
        </a:xfrm>
      </xdr:grpSpPr>
      <xdr:pic>
        <xdr:nvPicPr>
          <xdr:cNvPr id="50" name="Picture 49">
            <a:extLst>
              <a:ext uri="{FF2B5EF4-FFF2-40B4-BE49-F238E27FC236}">
                <a16:creationId xmlns:a16="http://schemas.microsoft.com/office/drawing/2014/main" id="{0FFE2D17-AC56-763A-2BF6-AD502EE1E2A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732204" y="17182765"/>
            <a:ext cx="2678388" cy="585262"/>
          </a:xfrm>
          <a:prstGeom prst="rect">
            <a:avLst/>
          </a:prstGeom>
        </xdr:spPr>
      </xdr:pic>
      <xdr:pic>
        <xdr:nvPicPr>
          <xdr:cNvPr id="51" name="Picture 50">
            <a:extLst>
              <a:ext uri="{FF2B5EF4-FFF2-40B4-BE49-F238E27FC236}">
                <a16:creationId xmlns:a16="http://schemas.microsoft.com/office/drawing/2014/main" id="{49083B7A-4E67-3D91-DF98-21D75A93BBE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0264629" y="17018411"/>
            <a:ext cx="1347570" cy="864055"/>
          </a:xfrm>
          <a:prstGeom prst="rect">
            <a:avLst/>
          </a:prstGeom>
        </xdr:spPr>
      </xdr:pic>
      <xdr:pic>
        <xdr:nvPicPr>
          <xdr:cNvPr id="52" name="Picture 51">
            <a:extLst>
              <a:ext uri="{FF2B5EF4-FFF2-40B4-BE49-F238E27FC236}">
                <a16:creationId xmlns:a16="http://schemas.microsoft.com/office/drawing/2014/main" id="{EF0F04DD-3D27-D55F-6CAB-C1598ABD203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1613296" y="17022055"/>
            <a:ext cx="1490160" cy="856767"/>
          </a:xfrm>
          <a:prstGeom prst="rect">
            <a:avLst/>
          </a:prstGeom>
        </xdr:spPr>
      </xdr:pic>
      <xdr:pic>
        <xdr:nvPicPr>
          <xdr:cNvPr id="54" name="Picture 53">
            <a:extLst>
              <a:ext uri="{FF2B5EF4-FFF2-40B4-BE49-F238E27FC236}">
                <a16:creationId xmlns:a16="http://schemas.microsoft.com/office/drawing/2014/main" id="{82D6D7EA-05EA-A1B1-298B-112D82D90E8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3088321" y="17017410"/>
            <a:ext cx="849650" cy="866057"/>
          </a:xfrm>
          <a:prstGeom prst="rect">
            <a:avLst/>
          </a:prstGeom>
        </xdr:spPr>
      </xdr:pic>
      <xdr:pic>
        <xdr:nvPicPr>
          <xdr:cNvPr id="58" name="Picture 57">
            <a:extLst>
              <a:ext uri="{FF2B5EF4-FFF2-40B4-BE49-F238E27FC236}">
                <a16:creationId xmlns:a16="http://schemas.microsoft.com/office/drawing/2014/main" id="{812C64DE-5ADB-D5D2-CA4F-7501B7E7E7D1}"/>
              </a:ext>
            </a:extLst>
          </xdr:cNvPr>
          <xdr:cNvPicPr>
            <a:picLocks noChangeAspect="1"/>
          </xdr:cNvPicPr>
        </xdr:nvPicPr>
        <xdr:blipFill>
          <a:blip xmlns:r="http://schemas.openxmlformats.org/officeDocument/2006/relationships" r:embed="rId14"/>
          <a:stretch>
            <a:fillRect/>
          </a:stretch>
        </xdr:blipFill>
        <xdr:spPr>
          <a:xfrm>
            <a:off x="24003208" y="17117805"/>
            <a:ext cx="1651900" cy="735629"/>
          </a:xfrm>
          <a:prstGeom prst="rect">
            <a:avLst/>
          </a:prstGeom>
        </xdr:spPr>
      </xdr:pic>
      <xdr:pic>
        <xdr:nvPicPr>
          <xdr:cNvPr id="59" name="Picture 58">
            <a:extLst>
              <a:ext uri="{FF2B5EF4-FFF2-40B4-BE49-F238E27FC236}">
                <a16:creationId xmlns:a16="http://schemas.microsoft.com/office/drawing/2014/main" id="{BE210F00-A8D9-5747-BB94-B7BF6B9F0764}"/>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8424315" y="17101793"/>
            <a:ext cx="1809916" cy="697290"/>
          </a:xfrm>
          <a:prstGeom prst="rect">
            <a:avLst/>
          </a:prstGeom>
        </xdr:spPr>
      </xdr:pic>
    </xdr:grpSp>
    <xdr:clientData/>
  </xdr:twoCellAnchor>
  <xdr:twoCellAnchor editAs="oneCell">
    <xdr:from>
      <xdr:col>13</xdr:col>
      <xdr:colOff>8473858</xdr:colOff>
      <xdr:row>175</xdr:row>
      <xdr:rowOff>-1</xdr:rowOff>
    </xdr:from>
    <xdr:to>
      <xdr:col>16</xdr:col>
      <xdr:colOff>16201</xdr:colOff>
      <xdr:row>179</xdr:row>
      <xdr:rowOff>124940</xdr:rowOff>
    </xdr:to>
    <xdr:grpSp>
      <xdr:nvGrpSpPr>
        <xdr:cNvPr id="60" name="Group 59">
          <a:extLst>
            <a:ext uri="{FF2B5EF4-FFF2-40B4-BE49-F238E27FC236}">
              <a16:creationId xmlns:a16="http://schemas.microsoft.com/office/drawing/2014/main" id="{A82391A4-6E7D-4B45-82AE-DE5B13D4776B}"/>
            </a:ext>
          </a:extLst>
        </xdr:cNvPr>
        <xdr:cNvGrpSpPr>
          <a:grpSpLocks noChangeAspect="1"/>
        </xdr:cNvGrpSpPr>
      </xdr:nvGrpSpPr>
      <xdr:grpSpPr>
        <a:xfrm>
          <a:off x="38953858" y="79895699"/>
          <a:ext cx="7582443" cy="848841"/>
          <a:chOff x="24003208" y="17017410"/>
          <a:chExt cx="9934763" cy="866057"/>
        </a:xfrm>
      </xdr:grpSpPr>
      <xdr:pic>
        <xdr:nvPicPr>
          <xdr:cNvPr id="61" name="Picture 60">
            <a:extLst>
              <a:ext uri="{FF2B5EF4-FFF2-40B4-BE49-F238E27FC236}">
                <a16:creationId xmlns:a16="http://schemas.microsoft.com/office/drawing/2014/main" id="{71E9195A-CE07-1250-0D26-71FCAD6138A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732204" y="17182765"/>
            <a:ext cx="2678388" cy="585262"/>
          </a:xfrm>
          <a:prstGeom prst="rect">
            <a:avLst/>
          </a:prstGeom>
        </xdr:spPr>
      </xdr:pic>
      <xdr:pic>
        <xdr:nvPicPr>
          <xdr:cNvPr id="62" name="Picture 61">
            <a:extLst>
              <a:ext uri="{FF2B5EF4-FFF2-40B4-BE49-F238E27FC236}">
                <a16:creationId xmlns:a16="http://schemas.microsoft.com/office/drawing/2014/main" id="{AE854C45-F821-A73A-A263-15565F8F23C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0264629" y="17018411"/>
            <a:ext cx="1347570" cy="864055"/>
          </a:xfrm>
          <a:prstGeom prst="rect">
            <a:avLst/>
          </a:prstGeom>
        </xdr:spPr>
      </xdr:pic>
      <xdr:pic>
        <xdr:nvPicPr>
          <xdr:cNvPr id="63" name="Picture 62">
            <a:extLst>
              <a:ext uri="{FF2B5EF4-FFF2-40B4-BE49-F238E27FC236}">
                <a16:creationId xmlns:a16="http://schemas.microsoft.com/office/drawing/2014/main" id="{03A0D3ED-F41C-C1D3-FA9C-917105629E1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1613296" y="17022055"/>
            <a:ext cx="1490160" cy="856767"/>
          </a:xfrm>
          <a:prstGeom prst="rect">
            <a:avLst/>
          </a:prstGeom>
        </xdr:spPr>
      </xdr:pic>
      <xdr:pic>
        <xdr:nvPicPr>
          <xdr:cNvPr id="64" name="Picture 63">
            <a:extLst>
              <a:ext uri="{FF2B5EF4-FFF2-40B4-BE49-F238E27FC236}">
                <a16:creationId xmlns:a16="http://schemas.microsoft.com/office/drawing/2014/main" id="{A07BB899-91F1-347B-045E-00A6BCA86C7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3088321" y="17017410"/>
            <a:ext cx="849650" cy="866057"/>
          </a:xfrm>
          <a:prstGeom prst="rect">
            <a:avLst/>
          </a:prstGeom>
        </xdr:spPr>
      </xdr:pic>
      <xdr:pic>
        <xdr:nvPicPr>
          <xdr:cNvPr id="65" name="Picture 64">
            <a:extLst>
              <a:ext uri="{FF2B5EF4-FFF2-40B4-BE49-F238E27FC236}">
                <a16:creationId xmlns:a16="http://schemas.microsoft.com/office/drawing/2014/main" id="{C87716D3-90EA-509F-957F-720229009CDB}"/>
              </a:ext>
            </a:extLst>
          </xdr:cNvPr>
          <xdr:cNvPicPr>
            <a:picLocks noChangeAspect="1"/>
          </xdr:cNvPicPr>
        </xdr:nvPicPr>
        <xdr:blipFill>
          <a:blip xmlns:r="http://schemas.openxmlformats.org/officeDocument/2006/relationships" r:embed="rId14"/>
          <a:stretch>
            <a:fillRect/>
          </a:stretch>
        </xdr:blipFill>
        <xdr:spPr>
          <a:xfrm>
            <a:off x="24003208" y="17117805"/>
            <a:ext cx="1651900" cy="735629"/>
          </a:xfrm>
          <a:prstGeom prst="rect">
            <a:avLst/>
          </a:prstGeom>
        </xdr:spPr>
      </xdr:pic>
      <xdr:pic>
        <xdr:nvPicPr>
          <xdr:cNvPr id="66" name="Picture 65">
            <a:extLst>
              <a:ext uri="{FF2B5EF4-FFF2-40B4-BE49-F238E27FC236}">
                <a16:creationId xmlns:a16="http://schemas.microsoft.com/office/drawing/2014/main" id="{223668E8-AA73-7C95-D722-A17A3ACAB689}"/>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8424315" y="17101793"/>
            <a:ext cx="1809916" cy="697290"/>
          </a:xfrm>
          <a:prstGeom prst="rect">
            <a:avLst/>
          </a:prstGeom>
        </xdr:spPr>
      </xdr:pic>
    </xdr:grpSp>
    <xdr:clientData/>
  </xdr:twoCellAnchor>
  <xdr:twoCellAnchor>
    <xdr:from>
      <xdr:col>1</xdr:col>
      <xdr:colOff>460145</xdr:colOff>
      <xdr:row>69</xdr:row>
      <xdr:rowOff>92029</xdr:rowOff>
    </xdr:from>
    <xdr:to>
      <xdr:col>2</xdr:col>
      <xdr:colOff>441752</xdr:colOff>
      <xdr:row>69</xdr:row>
      <xdr:rowOff>904416</xdr:rowOff>
    </xdr:to>
    <xdr:sp macro="" textlink="">
      <xdr:nvSpPr>
        <xdr:cNvPr id="3" name="Oval 2">
          <a:extLst>
            <a:ext uri="{FF2B5EF4-FFF2-40B4-BE49-F238E27FC236}">
              <a16:creationId xmlns:a16="http://schemas.microsoft.com/office/drawing/2014/main" id="{35B56D94-A60D-D143-8F88-21631D08D841}"/>
            </a:ext>
          </a:extLst>
        </xdr:cNvPr>
        <xdr:cNvSpPr>
          <a:spLocks noChangeAspect="1"/>
        </xdr:cNvSpPr>
      </xdr:nvSpPr>
      <xdr:spPr>
        <a:xfrm>
          <a:off x="6276377" y="38928261"/>
          <a:ext cx="809868" cy="812387"/>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3200" b="1">
              <a:solidFill>
                <a:schemeClr val="bg1"/>
              </a:solidFill>
            </a:rPr>
            <a:t>2</a:t>
          </a:r>
          <a:endParaRPr lang="en-GB" sz="1100" b="1">
            <a:solidFill>
              <a:schemeClr val="bg1"/>
            </a:solidFill>
          </a:endParaRPr>
        </a:p>
      </xdr:txBody>
    </xdr:sp>
    <xdr:clientData/>
  </xdr:twoCellAnchor>
  <xdr:twoCellAnchor>
    <xdr:from>
      <xdr:col>1</xdr:col>
      <xdr:colOff>575733</xdr:colOff>
      <xdr:row>119</xdr:row>
      <xdr:rowOff>130875</xdr:rowOff>
    </xdr:from>
    <xdr:to>
      <xdr:col>2</xdr:col>
      <xdr:colOff>557340</xdr:colOff>
      <xdr:row>119</xdr:row>
      <xdr:rowOff>935899</xdr:rowOff>
    </xdr:to>
    <xdr:sp macro="" textlink="">
      <xdr:nvSpPr>
        <xdr:cNvPr id="4" name="Oval 3">
          <a:extLst>
            <a:ext uri="{FF2B5EF4-FFF2-40B4-BE49-F238E27FC236}">
              <a16:creationId xmlns:a16="http://schemas.microsoft.com/office/drawing/2014/main" id="{D433A168-36D0-1940-BF4D-04EF0A6FAB66}"/>
            </a:ext>
          </a:extLst>
        </xdr:cNvPr>
        <xdr:cNvSpPr>
          <a:spLocks noChangeAspect="1"/>
        </xdr:cNvSpPr>
      </xdr:nvSpPr>
      <xdr:spPr>
        <a:xfrm>
          <a:off x="6387597" y="62403926"/>
          <a:ext cx="799574" cy="805024"/>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3200" b="1">
              <a:solidFill>
                <a:schemeClr val="bg1"/>
              </a:solidFill>
            </a:rPr>
            <a:t>3</a:t>
          </a:r>
          <a:endParaRPr lang="en-GB" sz="1100" b="1">
            <a:solidFill>
              <a:schemeClr val="bg1"/>
            </a:solidFill>
          </a:endParaRPr>
        </a:p>
      </xdr:txBody>
    </xdr:sp>
    <xdr:clientData/>
  </xdr:twoCellAnchor>
  <xdr:twoCellAnchor>
    <xdr:from>
      <xdr:col>1</xdr:col>
      <xdr:colOff>381000</xdr:colOff>
      <xdr:row>187</xdr:row>
      <xdr:rowOff>127000</xdr:rowOff>
    </xdr:from>
    <xdr:to>
      <xdr:col>2</xdr:col>
      <xdr:colOff>362607</xdr:colOff>
      <xdr:row>189</xdr:row>
      <xdr:rowOff>26091</xdr:rowOff>
    </xdr:to>
    <xdr:sp macro="" textlink="">
      <xdr:nvSpPr>
        <xdr:cNvPr id="9" name="Oval 8">
          <a:extLst>
            <a:ext uri="{FF2B5EF4-FFF2-40B4-BE49-F238E27FC236}">
              <a16:creationId xmlns:a16="http://schemas.microsoft.com/office/drawing/2014/main" id="{DB1B3880-8FDD-B54F-A7D4-FF76D7436FEC}"/>
            </a:ext>
          </a:extLst>
        </xdr:cNvPr>
        <xdr:cNvSpPr>
          <a:spLocks noChangeAspect="1"/>
        </xdr:cNvSpPr>
      </xdr:nvSpPr>
      <xdr:spPr>
        <a:xfrm>
          <a:off x="6197600" y="84201000"/>
          <a:ext cx="819807" cy="838891"/>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3200" b="1">
              <a:solidFill>
                <a:schemeClr val="bg1"/>
              </a:solidFill>
            </a:rPr>
            <a:t>4</a:t>
          </a:r>
          <a:endParaRPr lang="en-GB" sz="11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2162432</xdr:colOff>
      <xdr:row>110</xdr:row>
      <xdr:rowOff>353343</xdr:rowOff>
    </xdr:from>
    <xdr:to>
      <xdr:col>17</xdr:col>
      <xdr:colOff>123902</xdr:colOff>
      <xdr:row>110</xdr:row>
      <xdr:rowOff>1472947</xdr:rowOff>
    </xdr:to>
    <xdr:sp macro="" textlink="">
      <xdr:nvSpPr>
        <xdr:cNvPr id="38" name="Rounded Rectangle 37">
          <a:extLst>
            <a:ext uri="{FF2B5EF4-FFF2-40B4-BE49-F238E27FC236}">
              <a16:creationId xmlns:a16="http://schemas.microsoft.com/office/drawing/2014/main" id="{0317FD6B-9EE4-7D48-9B79-1B49B037330D}"/>
            </a:ext>
          </a:extLst>
        </xdr:cNvPr>
        <xdr:cNvSpPr/>
      </xdr:nvSpPr>
      <xdr:spPr>
        <a:xfrm>
          <a:off x="30411351" y="41817127"/>
          <a:ext cx="12343362" cy="1119604"/>
        </a:xfrm>
        <a:prstGeom prst="round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400" b="1">
              <a:solidFill>
                <a:schemeClr val="tx1"/>
              </a:solidFill>
              <a:latin typeface="+mn-lt"/>
              <a:ea typeface="+mn-ea"/>
              <a:cs typeface="+mn-cs"/>
            </a:rPr>
            <a:t>Medidas</a:t>
          </a:r>
          <a:r>
            <a:rPr lang="en-GB" sz="2400" b="1" baseline="0">
              <a:solidFill>
                <a:schemeClr val="tx1"/>
              </a:solidFill>
              <a:latin typeface="+mn-lt"/>
              <a:ea typeface="+mn-ea"/>
              <a:cs typeface="+mn-cs"/>
            </a:rPr>
            <a:t> de acción climática</a:t>
          </a:r>
          <a:endParaRPr lang="en-GB" sz="2400" b="1">
            <a:solidFill>
              <a:schemeClr val="tx1"/>
            </a:solidFill>
            <a:latin typeface="+mn-lt"/>
            <a:ea typeface="+mn-ea"/>
            <a:cs typeface="+mn-cs"/>
          </a:endParaRPr>
        </a:p>
      </xdr:txBody>
    </xdr:sp>
    <xdr:clientData/>
  </xdr:twoCellAnchor>
  <xdr:twoCellAnchor>
    <xdr:from>
      <xdr:col>2</xdr:col>
      <xdr:colOff>38062</xdr:colOff>
      <xdr:row>120</xdr:row>
      <xdr:rowOff>169429</xdr:rowOff>
    </xdr:from>
    <xdr:to>
      <xdr:col>4</xdr:col>
      <xdr:colOff>47179</xdr:colOff>
      <xdr:row>124</xdr:row>
      <xdr:rowOff>58548</xdr:rowOff>
    </xdr:to>
    <xdr:sp macro="" textlink="">
      <xdr:nvSpPr>
        <xdr:cNvPr id="39" name="Rounded Rectangle 38">
          <a:extLst>
            <a:ext uri="{FF2B5EF4-FFF2-40B4-BE49-F238E27FC236}">
              <a16:creationId xmlns:a16="http://schemas.microsoft.com/office/drawing/2014/main" id="{C0044446-F17B-1F4C-8981-3E06AB5BC06A}"/>
            </a:ext>
          </a:extLst>
        </xdr:cNvPr>
        <xdr:cNvSpPr/>
      </xdr:nvSpPr>
      <xdr:spPr>
        <a:xfrm>
          <a:off x="2252421" y="43186608"/>
          <a:ext cx="5740399" cy="898607"/>
        </a:xfrm>
        <a:prstGeom prst="round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400" b="1">
              <a:solidFill>
                <a:schemeClr val="tx1"/>
              </a:solidFill>
            </a:rPr>
            <a:t>Objetivo ambiental</a:t>
          </a:r>
        </a:p>
      </xdr:txBody>
    </xdr:sp>
    <xdr:clientData/>
  </xdr:twoCellAnchor>
  <xdr:twoCellAnchor>
    <xdr:from>
      <xdr:col>10</xdr:col>
      <xdr:colOff>-1</xdr:colOff>
      <xdr:row>64</xdr:row>
      <xdr:rowOff>117082</xdr:rowOff>
    </xdr:from>
    <xdr:to>
      <xdr:col>17</xdr:col>
      <xdr:colOff>33421</xdr:colOff>
      <xdr:row>66</xdr:row>
      <xdr:rowOff>666282</xdr:rowOff>
    </xdr:to>
    <xdr:sp macro="" textlink="">
      <xdr:nvSpPr>
        <xdr:cNvPr id="36" name="Rounded Rectangle 35">
          <a:extLst>
            <a:ext uri="{FF2B5EF4-FFF2-40B4-BE49-F238E27FC236}">
              <a16:creationId xmlns:a16="http://schemas.microsoft.com/office/drawing/2014/main" id="{6271DD74-D2DD-4643-8FEA-F81B35DCE490}"/>
            </a:ext>
          </a:extLst>
        </xdr:cNvPr>
        <xdr:cNvSpPr/>
      </xdr:nvSpPr>
      <xdr:spPr>
        <a:xfrm>
          <a:off x="24564473" y="25416819"/>
          <a:ext cx="22091316" cy="1050516"/>
        </a:xfrm>
        <a:prstGeom prst="roundRect">
          <a:avLst>
            <a:gd name="adj" fmla="val 13486"/>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800" b="1">
              <a:solidFill>
                <a:schemeClr val="tx1"/>
              </a:solidFill>
              <a:latin typeface="+mn-lt"/>
              <a:ea typeface="+mn-ea"/>
              <a:cs typeface="+mn-cs"/>
            </a:rPr>
            <a:t>Criterio  de cumplimiento preventivo</a:t>
          </a:r>
        </a:p>
      </xdr:txBody>
    </xdr:sp>
    <xdr:clientData/>
  </xdr:twoCellAnchor>
  <xdr:twoCellAnchor>
    <xdr:from>
      <xdr:col>9</xdr:col>
      <xdr:colOff>1102895</xdr:colOff>
      <xdr:row>76</xdr:row>
      <xdr:rowOff>431738</xdr:rowOff>
    </xdr:from>
    <xdr:to>
      <xdr:col>17</xdr:col>
      <xdr:colOff>0</xdr:colOff>
      <xdr:row>79</xdr:row>
      <xdr:rowOff>66792</xdr:rowOff>
    </xdr:to>
    <xdr:sp macro="" textlink="">
      <xdr:nvSpPr>
        <xdr:cNvPr id="37" name="Rounded Rectangle 36">
          <a:extLst>
            <a:ext uri="{FF2B5EF4-FFF2-40B4-BE49-F238E27FC236}">
              <a16:creationId xmlns:a16="http://schemas.microsoft.com/office/drawing/2014/main" id="{631D57DF-57B6-614D-99E2-0DE275D7EB78}"/>
            </a:ext>
          </a:extLst>
        </xdr:cNvPr>
        <xdr:cNvSpPr/>
      </xdr:nvSpPr>
      <xdr:spPr>
        <a:xfrm>
          <a:off x="24531053" y="33719106"/>
          <a:ext cx="22091315" cy="871633"/>
        </a:xfrm>
        <a:prstGeom prst="roundRect">
          <a:avLst>
            <a:gd name="adj" fmla="val 11503"/>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800" b="1">
              <a:solidFill>
                <a:schemeClr val="tx1"/>
              </a:solidFill>
              <a:latin typeface="+mn-lt"/>
              <a:ea typeface="+mn-ea"/>
              <a:cs typeface="+mn-cs"/>
            </a:rPr>
            <a:t>Documentación sugerida para darle cumplimiento / metodología</a:t>
          </a:r>
        </a:p>
      </xdr:txBody>
    </xdr:sp>
    <xdr:clientData/>
  </xdr:twoCellAnchor>
  <xdr:twoCellAnchor>
    <xdr:from>
      <xdr:col>4</xdr:col>
      <xdr:colOff>1493788</xdr:colOff>
      <xdr:row>110</xdr:row>
      <xdr:rowOff>354925</xdr:rowOff>
    </xdr:from>
    <xdr:to>
      <xdr:col>13</xdr:col>
      <xdr:colOff>23852</xdr:colOff>
      <xdr:row>110</xdr:row>
      <xdr:rowOff>1518606</xdr:rowOff>
    </xdr:to>
    <xdr:sp macro="" textlink="">
      <xdr:nvSpPr>
        <xdr:cNvPr id="12" name="Rounded Rectangle 11">
          <a:extLst>
            <a:ext uri="{FF2B5EF4-FFF2-40B4-BE49-F238E27FC236}">
              <a16:creationId xmlns:a16="http://schemas.microsoft.com/office/drawing/2014/main" id="{19094BC1-DD98-984D-A983-BB4BB273303C}"/>
            </a:ext>
          </a:extLst>
        </xdr:cNvPr>
        <xdr:cNvSpPr/>
      </xdr:nvSpPr>
      <xdr:spPr>
        <a:xfrm>
          <a:off x="12249101" y="52424925"/>
          <a:ext cx="20318501" cy="1163681"/>
        </a:xfrm>
        <a:prstGeom prst="round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400" b="1">
              <a:solidFill>
                <a:schemeClr val="tx1"/>
              </a:solidFill>
              <a:latin typeface="+mn-lt"/>
              <a:ea typeface="+mn-ea"/>
              <a:cs typeface="+mn-cs"/>
            </a:rPr>
            <a:t>Medidas de restauración y promoción</a:t>
          </a:r>
        </a:p>
      </xdr:txBody>
    </xdr:sp>
    <xdr:clientData/>
  </xdr:twoCellAnchor>
  <xdr:twoCellAnchor editAs="absolute">
    <xdr:from>
      <xdr:col>2</xdr:col>
      <xdr:colOff>976</xdr:colOff>
      <xdr:row>48</xdr:row>
      <xdr:rowOff>2844</xdr:rowOff>
    </xdr:from>
    <xdr:to>
      <xdr:col>9</xdr:col>
      <xdr:colOff>2116</xdr:colOff>
      <xdr:row>52</xdr:row>
      <xdr:rowOff>143737</xdr:rowOff>
    </xdr:to>
    <xdr:pic>
      <xdr:nvPicPr>
        <xdr:cNvPr id="15" name="Picture 14">
          <a:extLst>
            <a:ext uri="{FF2B5EF4-FFF2-40B4-BE49-F238E27FC236}">
              <a16:creationId xmlns:a16="http://schemas.microsoft.com/office/drawing/2014/main" id="{7A6F0112-17F8-4775-C615-B617005E37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16058" y="20746177"/>
          <a:ext cx="17019029" cy="1767385"/>
        </a:xfrm>
        <a:prstGeom prst="rect">
          <a:avLst/>
        </a:prstGeom>
      </xdr:spPr>
    </xdr:pic>
    <xdr:clientData fPrintsWithSheet="0"/>
  </xdr:twoCellAnchor>
  <xdr:twoCellAnchor>
    <xdr:from>
      <xdr:col>1</xdr:col>
      <xdr:colOff>389641</xdr:colOff>
      <xdr:row>16</xdr:row>
      <xdr:rowOff>270859</xdr:rowOff>
    </xdr:from>
    <xdr:to>
      <xdr:col>1</xdr:col>
      <xdr:colOff>1422400</xdr:colOff>
      <xdr:row>18</xdr:row>
      <xdr:rowOff>108492</xdr:rowOff>
    </xdr:to>
    <xdr:sp macro="" textlink="">
      <xdr:nvSpPr>
        <xdr:cNvPr id="46" name="Oval 45">
          <a:extLst>
            <a:ext uri="{FF2B5EF4-FFF2-40B4-BE49-F238E27FC236}">
              <a16:creationId xmlns:a16="http://schemas.microsoft.com/office/drawing/2014/main" id="{A4FF967A-9DCD-0246-95AE-684A36AF647E}"/>
            </a:ext>
          </a:extLst>
        </xdr:cNvPr>
        <xdr:cNvSpPr>
          <a:spLocks noChangeAspect="1"/>
        </xdr:cNvSpPr>
      </xdr:nvSpPr>
      <xdr:spPr>
        <a:xfrm>
          <a:off x="3657774" y="7450592"/>
          <a:ext cx="1032759" cy="1006033"/>
        </a:xfrm>
        <a:prstGeom prst="ellipse">
          <a:avLst/>
        </a:prstGeom>
        <a:solidFill>
          <a:srgbClr val="7CBC66"/>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3200" b="1">
              <a:solidFill>
                <a:schemeClr val="bg1"/>
              </a:solidFill>
            </a:rPr>
            <a:t>1a</a:t>
          </a:r>
          <a:endParaRPr lang="en-GB" sz="1050" b="1">
            <a:solidFill>
              <a:schemeClr val="bg1"/>
            </a:solidFill>
          </a:endParaRPr>
        </a:p>
      </xdr:txBody>
    </xdr:sp>
    <xdr:clientData/>
  </xdr:twoCellAnchor>
  <xdr:twoCellAnchor>
    <xdr:from>
      <xdr:col>8</xdr:col>
      <xdr:colOff>541848</xdr:colOff>
      <xdr:row>153</xdr:row>
      <xdr:rowOff>28864</xdr:rowOff>
    </xdr:from>
    <xdr:to>
      <xdr:col>12</xdr:col>
      <xdr:colOff>1371600</xdr:colOff>
      <xdr:row>159</xdr:row>
      <xdr:rowOff>28864</xdr:rowOff>
    </xdr:to>
    <xdr:sp macro="" textlink="">
      <xdr:nvSpPr>
        <xdr:cNvPr id="2" name="Rounded Rectangle 1">
          <a:extLst>
            <a:ext uri="{FF2B5EF4-FFF2-40B4-BE49-F238E27FC236}">
              <a16:creationId xmlns:a16="http://schemas.microsoft.com/office/drawing/2014/main" id="{C3C78429-5E43-20A0-D08C-72BC4A15E8C1}"/>
            </a:ext>
          </a:extLst>
        </xdr:cNvPr>
        <xdr:cNvSpPr/>
      </xdr:nvSpPr>
      <xdr:spPr>
        <a:xfrm>
          <a:off x="20074448" y="77143264"/>
          <a:ext cx="12081952" cy="6070600"/>
        </a:xfrm>
        <a:prstGeom prst="roundRect">
          <a:avLst>
            <a:gd name="adj" fmla="val 2789"/>
          </a:avLst>
        </a:prstGeom>
        <a:solidFill>
          <a:schemeClr val="tx2">
            <a:lumMod val="10000"/>
            <a:lumOff val="90000"/>
          </a:schemeClr>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GB" sz="2800" b="0" i="0" u="none" strike="noStrike">
              <a:solidFill>
                <a:schemeClr val="tx1"/>
              </a:solidFill>
              <a:effectLst/>
              <a:latin typeface="+mn-lt"/>
              <a:ea typeface="+mn-ea"/>
              <a:cs typeface="+mn-cs"/>
            </a:rPr>
            <a:t>Las prácticas no</a:t>
          </a:r>
          <a:r>
            <a:rPr lang="en-GB" sz="2800" b="0" i="0" u="none" strike="noStrike" baseline="0">
              <a:solidFill>
                <a:schemeClr val="tx1"/>
              </a:solidFill>
              <a:effectLst/>
              <a:latin typeface="+mn-lt"/>
              <a:ea typeface="+mn-ea"/>
              <a:cs typeface="+mn-cs"/>
            </a:rPr>
            <a:t> </a:t>
          </a:r>
          <a:r>
            <a:rPr lang="en-GB" sz="2800" b="0" i="0" u="none" strike="noStrike">
              <a:solidFill>
                <a:schemeClr val="tx1"/>
              </a:solidFill>
              <a:effectLst/>
              <a:latin typeface="+mn-lt"/>
              <a:ea typeface="+mn-ea"/>
              <a:cs typeface="+mn-cs"/>
            </a:rPr>
            <a:t>son mutuamente excluyentes,  un predio puede adoptar combinaciones de ellas</a:t>
          </a:r>
          <a:r>
            <a:rPr lang="en-GB" sz="2800" b="0" i="0" u="none" strike="noStrike" baseline="0">
              <a:solidFill>
                <a:schemeClr val="tx1"/>
              </a:solidFill>
              <a:effectLst/>
              <a:latin typeface="+mn-lt"/>
              <a:ea typeface="+mn-ea"/>
              <a:cs typeface="+mn-cs"/>
            </a:rPr>
            <a:t> </a:t>
          </a:r>
          <a:r>
            <a:rPr lang="en-GB" sz="2800" b="0" i="0" u="none" strike="noStrike">
              <a:solidFill>
                <a:schemeClr val="tx1"/>
              </a:solidFill>
              <a:effectLst/>
              <a:latin typeface="+mn-lt"/>
              <a:ea typeface="+mn-ea"/>
              <a:cs typeface="+mn-cs"/>
            </a:rPr>
            <a:t>y/o escalonarlas en el</a:t>
          </a:r>
          <a:r>
            <a:rPr lang="en-GB" sz="2800" b="0" i="0" u="none" strike="noStrike" baseline="0">
              <a:solidFill>
                <a:schemeClr val="tx1"/>
              </a:solidFill>
              <a:effectLst/>
              <a:latin typeface="+mn-lt"/>
              <a:ea typeface="+mn-ea"/>
              <a:cs typeface="+mn-cs"/>
            </a:rPr>
            <a:t> </a:t>
          </a:r>
          <a:r>
            <a:rPr lang="en-GB" sz="2800" b="0" i="0" u="none" strike="noStrike">
              <a:solidFill>
                <a:schemeClr val="tx1"/>
              </a:solidFill>
              <a:effectLst/>
              <a:latin typeface="+mn-lt"/>
              <a:ea typeface="+mn-ea"/>
              <a:cs typeface="+mn-cs"/>
            </a:rPr>
            <a:t>cronograma de su plan de</a:t>
          </a:r>
          <a:r>
            <a:rPr lang="en-GB" sz="2800" b="0" i="0" u="none" strike="noStrike" baseline="0">
              <a:solidFill>
                <a:schemeClr val="tx1"/>
              </a:solidFill>
              <a:effectLst/>
              <a:latin typeface="+mn-lt"/>
              <a:ea typeface="+mn-ea"/>
              <a:cs typeface="+mn-cs"/>
            </a:rPr>
            <a:t> t</a:t>
          </a:r>
          <a:r>
            <a:rPr lang="en-GB" sz="2800" b="0" i="0" u="none" strike="noStrike">
              <a:solidFill>
                <a:schemeClr val="tx1"/>
              </a:solidFill>
              <a:effectLst/>
              <a:latin typeface="+mn-lt"/>
              <a:ea typeface="+mn-ea"/>
              <a:cs typeface="+mn-cs"/>
            </a:rPr>
            <a:t>ransición.</a:t>
          </a:r>
        </a:p>
        <a:p>
          <a:pPr marL="0" marR="0" lvl="0" indent="0" algn="l" defTabSz="914400" eaLnBrk="1" fontAlgn="auto" latinLnBrk="0" hangingPunct="1">
            <a:lnSpc>
              <a:spcPct val="100000"/>
            </a:lnSpc>
            <a:spcBef>
              <a:spcPts val="0"/>
            </a:spcBef>
            <a:spcAft>
              <a:spcPts val="0"/>
            </a:spcAft>
            <a:buClrTx/>
            <a:buSzTx/>
            <a:buFontTx/>
            <a:buNone/>
            <a:tabLst/>
            <a:defRPr/>
          </a:pPr>
          <a:r>
            <a:rPr lang="en-GB" sz="2800" b="1" i="0" u="none" strike="noStrike">
              <a:solidFill>
                <a:schemeClr val="tx1"/>
              </a:solidFill>
              <a:effectLst/>
              <a:latin typeface="+mn-lt"/>
              <a:ea typeface="+mn-ea"/>
              <a:cs typeface="+mn-cs"/>
            </a:rPr>
            <a:t>Para</a:t>
          </a:r>
          <a:r>
            <a:rPr lang="en-GB" sz="2800" b="1" i="0" u="none" strike="noStrike" baseline="0">
              <a:solidFill>
                <a:schemeClr val="tx1"/>
              </a:solidFill>
              <a:effectLst/>
              <a:latin typeface="+mn-lt"/>
              <a:ea typeface="+mn-ea"/>
              <a:cs typeface="+mn-cs"/>
            </a:rPr>
            <a:t> más información consulte la guía de implementación.</a:t>
          </a:r>
          <a:r>
            <a:rPr lang="en-GB" sz="2800">
              <a:solidFill>
                <a:schemeClr val="tx1"/>
              </a:solidFill>
              <a:effectLst/>
            </a:rPr>
            <a:t> </a:t>
          </a:r>
        </a:p>
        <a:p>
          <a:pPr algn="l"/>
          <a:endParaRPr lang="en-GB" sz="1100"/>
        </a:p>
      </xdr:txBody>
    </xdr:sp>
    <xdr:clientData/>
  </xdr:twoCellAnchor>
  <xdr:twoCellAnchor>
    <xdr:from>
      <xdr:col>2</xdr:col>
      <xdr:colOff>427394</xdr:colOff>
      <xdr:row>126</xdr:row>
      <xdr:rowOff>418534</xdr:rowOff>
    </xdr:from>
    <xdr:to>
      <xdr:col>2</xdr:col>
      <xdr:colOff>772090</xdr:colOff>
      <xdr:row>126</xdr:row>
      <xdr:rowOff>1041116</xdr:rowOff>
    </xdr:to>
    <xdr:sp macro="" textlink="">
      <xdr:nvSpPr>
        <xdr:cNvPr id="22" name="Chevron 21">
          <a:extLst>
            <a:ext uri="{FF2B5EF4-FFF2-40B4-BE49-F238E27FC236}">
              <a16:creationId xmlns:a16="http://schemas.microsoft.com/office/drawing/2014/main" id="{801A2CB1-487E-4046-861D-91158027E197}"/>
            </a:ext>
          </a:extLst>
        </xdr:cNvPr>
        <xdr:cNvSpPr/>
      </xdr:nvSpPr>
      <xdr:spPr>
        <a:xfrm>
          <a:off x="5343523" y="61132728"/>
          <a:ext cx="344696" cy="622582"/>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496159</xdr:colOff>
      <xdr:row>82</xdr:row>
      <xdr:rowOff>471775</xdr:rowOff>
    </xdr:from>
    <xdr:to>
      <xdr:col>2</xdr:col>
      <xdr:colOff>942455</xdr:colOff>
      <xdr:row>82</xdr:row>
      <xdr:rowOff>1026526</xdr:rowOff>
    </xdr:to>
    <xdr:sp macro="" textlink="">
      <xdr:nvSpPr>
        <xdr:cNvPr id="32" name="Chevron 31">
          <a:extLst>
            <a:ext uri="{FF2B5EF4-FFF2-40B4-BE49-F238E27FC236}">
              <a16:creationId xmlns:a16="http://schemas.microsoft.com/office/drawing/2014/main" id="{D3D97DA6-47C1-0A44-AE94-1A03486FD738}"/>
            </a:ext>
          </a:extLst>
        </xdr:cNvPr>
        <xdr:cNvSpPr/>
      </xdr:nvSpPr>
      <xdr:spPr>
        <a:xfrm>
          <a:off x="5370213" y="36924207"/>
          <a:ext cx="446296" cy="554751"/>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5</xdr:col>
      <xdr:colOff>661309</xdr:colOff>
      <xdr:row>82</xdr:row>
      <xdr:rowOff>449138</xdr:rowOff>
    </xdr:from>
    <xdr:to>
      <xdr:col>5</xdr:col>
      <xdr:colOff>1107605</xdr:colOff>
      <xdr:row>82</xdr:row>
      <xdr:rowOff>1049162</xdr:rowOff>
    </xdr:to>
    <xdr:sp macro="" textlink="">
      <xdr:nvSpPr>
        <xdr:cNvPr id="33" name="Chevron 32">
          <a:extLst>
            <a:ext uri="{FF2B5EF4-FFF2-40B4-BE49-F238E27FC236}">
              <a16:creationId xmlns:a16="http://schemas.microsoft.com/office/drawing/2014/main" id="{E2F0F2EF-56E1-8241-A31B-1D070E4D085C}"/>
            </a:ext>
          </a:extLst>
        </xdr:cNvPr>
        <xdr:cNvSpPr/>
      </xdr:nvSpPr>
      <xdr:spPr>
        <a:xfrm>
          <a:off x="13818509" y="37812538"/>
          <a:ext cx="446296" cy="600024"/>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5</xdr:col>
      <xdr:colOff>698843</xdr:colOff>
      <xdr:row>148</xdr:row>
      <xdr:rowOff>199081</xdr:rowOff>
    </xdr:from>
    <xdr:to>
      <xdr:col>5</xdr:col>
      <xdr:colOff>1068939</xdr:colOff>
      <xdr:row>148</xdr:row>
      <xdr:rowOff>821663</xdr:rowOff>
    </xdr:to>
    <xdr:sp macro="" textlink="">
      <xdr:nvSpPr>
        <xdr:cNvPr id="49" name="Chevron 48">
          <a:extLst>
            <a:ext uri="{FF2B5EF4-FFF2-40B4-BE49-F238E27FC236}">
              <a16:creationId xmlns:a16="http://schemas.microsoft.com/office/drawing/2014/main" id="{81588265-223F-D83E-D5CE-D5A7A5CC7BC5}"/>
            </a:ext>
          </a:extLst>
        </xdr:cNvPr>
        <xdr:cNvSpPr/>
      </xdr:nvSpPr>
      <xdr:spPr>
        <a:xfrm>
          <a:off x="13627443" y="71750881"/>
          <a:ext cx="370096" cy="622582"/>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15</xdr:col>
      <xdr:colOff>714298</xdr:colOff>
      <xdr:row>148</xdr:row>
      <xdr:rowOff>315009</xdr:rowOff>
    </xdr:from>
    <xdr:to>
      <xdr:col>15</xdr:col>
      <xdr:colOff>1046294</xdr:colOff>
      <xdr:row>148</xdr:row>
      <xdr:rowOff>937591</xdr:rowOff>
    </xdr:to>
    <xdr:sp macro="" textlink="">
      <xdr:nvSpPr>
        <xdr:cNvPr id="55" name="Chevron 54">
          <a:extLst>
            <a:ext uri="{FF2B5EF4-FFF2-40B4-BE49-F238E27FC236}">
              <a16:creationId xmlns:a16="http://schemas.microsoft.com/office/drawing/2014/main" id="{05C6F894-CD4F-2F48-AB16-67AC1BB96B9E}"/>
            </a:ext>
          </a:extLst>
        </xdr:cNvPr>
        <xdr:cNvSpPr/>
      </xdr:nvSpPr>
      <xdr:spPr>
        <a:xfrm>
          <a:off x="39347698" y="73670209"/>
          <a:ext cx="331996" cy="622582"/>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absolute">
    <xdr:from>
      <xdr:col>14</xdr:col>
      <xdr:colOff>1751651</xdr:colOff>
      <xdr:row>7</xdr:row>
      <xdr:rowOff>94888</xdr:rowOff>
    </xdr:from>
    <xdr:to>
      <xdr:col>14</xdr:col>
      <xdr:colOff>2157375</xdr:colOff>
      <xdr:row>8</xdr:row>
      <xdr:rowOff>30080</xdr:rowOff>
    </xdr:to>
    <xdr:sp macro="" textlink="">
      <xdr:nvSpPr>
        <xdr:cNvPr id="57" name="Chevron 56">
          <a:extLst>
            <a:ext uri="{FF2B5EF4-FFF2-40B4-BE49-F238E27FC236}">
              <a16:creationId xmlns:a16="http://schemas.microsoft.com/office/drawing/2014/main" id="{0431EFCB-C1CF-8845-8B3A-F735FF9E3E3D}"/>
            </a:ext>
          </a:extLst>
        </xdr:cNvPr>
        <xdr:cNvSpPr/>
      </xdr:nvSpPr>
      <xdr:spPr>
        <a:xfrm>
          <a:off x="34627774" y="3366100"/>
          <a:ext cx="405724" cy="473980"/>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2</xdr:col>
      <xdr:colOff>0</xdr:colOff>
      <xdr:row>20</xdr:row>
      <xdr:rowOff>174172</xdr:rowOff>
    </xdr:from>
    <xdr:to>
      <xdr:col>9</xdr:col>
      <xdr:colOff>0</xdr:colOff>
      <xdr:row>22</xdr:row>
      <xdr:rowOff>348004</xdr:rowOff>
    </xdr:to>
    <xdr:sp macro="" textlink="">
      <xdr:nvSpPr>
        <xdr:cNvPr id="58" name="Rounded Rectangle 57">
          <a:extLst>
            <a:ext uri="{FF2B5EF4-FFF2-40B4-BE49-F238E27FC236}">
              <a16:creationId xmlns:a16="http://schemas.microsoft.com/office/drawing/2014/main" id="{57DF7E3F-5F16-9940-B270-BD47CB44D623}"/>
            </a:ext>
          </a:extLst>
        </xdr:cNvPr>
        <xdr:cNvSpPr/>
      </xdr:nvSpPr>
      <xdr:spPr>
        <a:xfrm>
          <a:off x="4884615" y="10822634"/>
          <a:ext cx="16965898" cy="1053062"/>
        </a:xfrm>
        <a:prstGeom prst="roundRect">
          <a:avLst>
            <a:gd name="adj" fmla="val 11999"/>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800" b="1">
              <a:solidFill>
                <a:schemeClr val="tx1"/>
              </a:solidFill>
              <a:latin typeface="+mn-lt"/>
              <a:ea typeface="+mn-ea"/>
              <a:cs typeface="+mn-cs"/>
            </a:rPr>
            <a:t>Requisitos de cumplimiento normativo</a:t>
          </a:r>
        </a:p>
      </xdr:txBody>
    </xdr:sp>
    <xdr:clientData/>
  </xdr:twoCellAnchor>
  <xdr:twoCellAnchor>
    <xdr:from>
      <xdr:col>10</xdr:col>
      <xdr:colOff>0</xdr:colOff>
      <xdr:row>20</xdr:row>
      <xdr:rowOff>174172</xdr:rowOff>
    </xdr:from>
    <xdr:to>
      <xdr:col>17</xdr:col>
      <xdr:colOff>0</xdr:colOff>
      <xdr:row>22</xdr:row>
      <xdr:rowOff>348004</xdr:rowOff>
    </xdr:to>
    <xdr:sp macro="" textlink="">
      <xdr:nvSpPr>
        <xdr:cNvPr id="59" name="Rounded Rectangle 58">
          <a:extLst>
            <a:ext uri="{FF2B5EF4-FFF2-40B4-BE49-F238E27FC236}">
              <a16:creationId xmlns:a16="http://schemas.microsoft.com/office/drawing/2014/main" id="{AF462285-0A0D-52CA-31FA-FCF616CD27FF}"/>
            </a:ext>
          </a:extLst>
        </xdr:cNvPr>
        <xdr:cNvSpPr/>
      </xdr:nvSpPr>
      <xdr:spPr>
        <a:xfrm>
          <a:off x="25501600" y="11451772"/>
          <a:ext cx="22148800" cy="1088232"/>
        </a:xfrm>
        <a:prstGeom prst="roundRect">
          <a:avLst>
            <a:gd name="adj" fmla="val 7331"/>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800" b="1">
              <a:solidFill>
                <a:schemeClr val="tx1"/>
              </a:solidFill>
              <a:latin typeface="+mn-lt"/>
              <a:ea typeface="+mn-ea"/>
              <a:cs typeface="+mn-cs"/>
            </a:rPr>
            <a:t>Plan Predial</a:t>
          </a:r>
        </a:p>
      </xdr:txBody>
    </xdr:sp>
    <xdr:clientData/>
  </xdr:twoCellAnchor>
  <xdr:twoCellAnchor>
    <xdr:from>
      <xdr:col>1</xdr:col>
      <xdr:colOff>1604211</xdr:colOff>
      <xdr:row>19</xdr:row>
      <xdr:rowOff>153177</xdr:rowOff>
    </xdr:from>
    <xdr:to>
      <xdr:col>17</xdr:col>
      <xdr:colOff>66842</xdr:colOff>
      <xdr:row>19</xdr:row>
      <xdr:rowOff>1612577</xdr:rowOff>
    </xdr:to>
    <xdr:sp macro="" textlink="">
      <xdr:nvSpPr>
        <xdr:cNvPr id="61" name="Rounded Rectangle 60">
          <a:extLst>
            <a:ext uri="{FF2B5EF4-FFF2-40B4-BE49-F238E27FC236}">
              <a16:creationId xmlns:a16="http://schemas.microsoft.com/office/drawing/2014/main" id="{734BB99D-8705-8B48-83E4-DB66BD38E79F}"/>
            </a:ext>
          </a:extLst>
        </xdr:cNvPr>
        <xdr:cNvSpPr/>
      </xdr:nvSpPr>
      <xdr:spPr>
        <a:xfrm>
          <a:off x="4857193" y="8798089"/>
          <a:ext cx="44004386" cy="1459400"/>
        </a:xfrm>
        <a:prstGeom prst="roundRect">
          <a:avLst>
            <a:gd name="adj" fmla="val 12573"/>
          </a:avLst>
        </a:prstGeom>
        <a:solidFill>
          <a:schemeClr val="accent6">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800" b="1" i="1">
              <a:solidFill>
                <a:schemeClr val="tx1"/>
              </a:solidFill>
              <a:latin typeface="+mn-lt"/>
              <a:ea typeface="+mn-ea"/>
              <a:cs typeface="+mn-cs"/>
            </a:rPr>
            <a:t>Nota:</a:t>
          </a:r>
          <a:r>
            <a:rPr lang="en-GB" sz="2800" b="1" i="0">
              <a:solidFill>
                <a:schemeClr val="tx1"/>
              </a:solidFill>
              <a:latin typeface="+mn-lt"/>
              <a:ea typeface="+mn-ea"/>
              <a:cs typeface="+mn-cs"/>
            </a:rPr>
            <a:t> </a:t>
          </a:r>
          <a:r>
            <a:rPr lang="en-GB" sz="2800" b="0" i="0">
              <a:solidFill>
                <a:schemeClr val="tx1"/>
              </a:solidFill>
              <a:latin typeface="+mn-lt"/>
              <a:ea typeface="+mn-ea"/>
              <a:cs typeface="+mn-cs"/>
            </a:rPr>
            <a:t>Los requisitos de cumplimiento aplican por igual a los tres sectores bajo Uso</a:t>
          </a:r>
          <a:r>
            <a:rPr lang="en-GB" sz="2800" b="0" i="0" baseline="0">
              <a:solidFill>
                <a:schemeClr val="tx1"/>
              </a:solidFill>
              <a:latin typeface="+mn-lt"/>
              <a:ea typeface="+mn-ea"/>
              <a:cs typeface="+mn-cs"/>
            </a:rPr>
            <a:t> del Suelo y a cada una de las actividades</a:t>
          </a:r>
        </a:p>
        <a:p>
          <a:pPr marL="0" indent="0" algn="ctr"/>
          <a:r>
            <a:rPr lang="en-GB" sz="2800" b="1" i="0" baseline="0">
              <a:solidFill>
                <a:schemeClr val="tx1"/>
              </a:solidFill>
              <a:latin typeface="+mn-lt"/>
              <a:ea typeface="+mn-ea"/>
              <a:cs typeface="+mn-cs"/>
            </a:rPr>
            <a:t>Para más información consulte la guía de implementación</a:t>
          </a:r>
          <a:endParaRPr lang="en-GB" sz="2800" b="1" i="1">
            <a:solidFill>
              <a:schemeClr val="tx1"/>
            </a:solidFill>
            <a:latin typeface="+mn-lt"/>
            <a:ea typeface="+mn-ea"/>
            <a:cs typeface="+mn-cs"/>
          </a:endParaRPr>
        </a:p>
      </xdr:txBody>
    </xdr:sp>
    <xdr:clientData/>
  </xdr:twoCellAnchor>
  <xdr:twoCellAnchor editAs="oneCell">
    <xdr:from>
      <xdr:col>3</xdr:col>
      <xdr:colOff>2467125</xdr:colOff>
      <xdr:row>72</xdr:row>
      <xdr:rowOff>346625</xdr:rowOff>
    </xdr:from>
    <xdr:to>
      <xdr:col>4</xdr:col>
      <xdr:colOff>1089980</xdr:colOff>
      <xdr:row>79</xdr:row>
      <xdr:rowOff>117838</xdr:rowOff>
    </xdr:to>
    <xdr:pic>
      <xdr:nvPicPr>
        <xdr:cNvPr id="74" name="Picture 73">
          <a:extLst>
            <a:ext uri="{FF2B5EF4-FFF2-40B4-BE49-F238E27FC236}">
              <a16:creationId xmlns:a16="http://schemas.microsoft.com/office/drawing/2014/main" id="{510A48AE-8AD3-A7EC-8386-5E335DAA28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76014" y="31814403"/>
          <a:ext cx="3318512" cy="3157879"/>
        </a:xfrm>
        <a:prstGeom prst="rect">
          <a:avLst/>
        </a:prstGeom>
      </xdr:spPr>
    </xdr:pic>
    <xdr:clientData/>
  </xdr:twoCellAnchor>
  <xdr:twoCellAnchor editAs="oneCell">
    <xdr:from>
      <xdr:col>4</xdr:col>
      <xdr:colOff>1825996</xdr:colOff>
      <xdr:row>72</xdr:row>
      <xdr:rowOff>204537</xdr:rowOff>
    </xdr:from>
    <xdr:to>
      <xdr:col>7</xdr:col>
      <xdr:colOff>588411</xdr:colOff>
      <xdr:row>79</xdr:row>
      <xdr:rowOff>63362</xdr:rowOff>
    </xdr:to>
    <xdr:pic>
      <xdr:nvPicPr>
        <xdr:cNvPr id="76" name="Picture 75">
          <a:extLst>
            <a:ext uri="{FF2B5EF4-FFF2-40B4-BE49-F238E27FC236}">
              <a16:creationId xmlns:a16="http://schemas.microsoft.com/office/drawing/2014/main" id="{9D52AAB8-3C57-0EEC-ABC8-438775CC007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97385" y="31672315"/>
          <a:ext cx="5141964" cy="3245491"/>
        </a:xfrm>
        <a:prstGeom prst="rect">
          <a:avLst/>
        </a:prstGeom>
      </xdr:spPr>
    </xdr:pic>
    <xdr:clientData/>
  </xdr:twoCellAnchor>
  <xdr:twoCellAnchor editAs="oneCell">
    <xdr:from>
      <xdr:col>7</xdr:col>
      <xdr:colOff>1364401</xdr:colOff>
      <xdr:row>72</xdr:row>
      <xdr:rowOff>170758</xdr:rowOff>
    </xdr:from>
    <xdr:to>
      <xdr:col>8</xdr:col>
      <xdr:colOff>2111918</xdr:colOff>
      <xdr:row>78</xdr:row>
      <xdr:rowOff>1984</xdr:rowOff>
    </xdr:to>
    <xdr:pic>
      <xdr:nvPicPr>
        <xdr:cNvPr id="78" name="Picture 77">
          <a:extLst>
            <a:ext uri="{FF2B5EF4-FFF2-40B4-BE49-F238E27FC236}">
              <a16:creationId xmlns:a16="http://schemas.microsoft.com/office/drawing/2014/main" id="{6F35ACC2-DC34-5156-69F6-2B4011C1CF7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119001" y="31895358"/>
          <a:ext cx="3493236" cy="3082426"/>
        </a:xfrm>
        <a:prstGeom prst="rect">
          <a:avLst/>
        </a:prstGeom>
      </xdr:spPr>
    </xdr:pic>
    <xdr:clientData/>
  </xdr:twoCellAnchor>
  <xdr:twoCellAnchor editAs="oneCell">
    <xdr:from>
      <xdr:col>1</xdr:col>
      <xdr:colOff>629355</xdr:colOff>
      <xdr:row>72</xdr:row>
      <xdr:rowOff>431456</xdr:rowOff>
    </xdr:from>
    <xdr:to>
      <xdr:col>3</xdr:col>
      <xdr:colOff>1768102</xdr:colOff>
      <xdr:row>78</xdr:row>
      <xdr:rowOff>107025</xdr:rowOff>
    </xdr:to>
    <xdr:pic>
      <xdr:nvPicPr>
        <xdr:cNvPr id="80" name="Picture 79">
          <a:extLst>
            <a:ext uri="{FF2B5EF4-FFF2-40B4-BE49-F238E27FC236}">
              <a16:creationId xmlns:a16="http://schemas.microsoft.com/office/drawing/2014/main" id="{21297DE9-363B-C348-221C-433EAF7EF51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910188" y="31899234"/>
          <a:ext cx="3849512" cy="2885847"/>
        </a:xfrm>
        <a:prstGeom prst="rect">
          <a:avLst/>
        </a:prstGeom>
      </xdr:spPr>
    </xdr:pic>
    <xdr:clientData/>
  </xdr:twoCellAnchor>
  <xdr:twoCellAnchor>
    <xdr:from>
      <xdr:col>1</xdr:col>
      <xdr:colOff>679297</xdr:colOff>
      <xdr:row>184</xdr:row>
      <xdr:rowOff>85886</xdr:rowOff>
    </xdr:from>
    <xdr:to>
      <xdr:col>1</xdr:col>
      <xdr:colOff>1283015</xdr:colOff>
      <xdr:row>184</xdr:row>
      <xdr:rowOff>695734</xdr:rowOff>
    </xdr:to>
    <xdr:sp macro="" textlink="">
      <xdr:nvSpPr>
        <xdr:cNvPr id="81" name="Oval 80">
          <a:extLst>
            <a:ext uri="{FF2B5EF4-FFF2-40B4-BE49-F238E27FC236}">
              <a16:creationId xmlns:a16="http://schemas.microsoft.com/office/drawing/2014/main" id="{1B6046E8-652F-624F-99EF-F81B8FE629E6}"/>
            </a:ext>
          </a:extLst>
        </xdr:cNvPr>
        <xdr:cNvSpPr/>
      </xdr:nvSpPr>
      <xdr:spPr>
        <a:xfrm>
          <a:off x="3951161" y="84142666"/>
          <a:ext cx="603718" cy="609848"/>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2400" b="1">
              <a:solidFill>
                <a:schemeClr val="bg1"/>
              </a:solidFill>
            </a:rPr>
            <a:t>4</a:t>
          </a:r>
          <a:endParaRPr lang="en-GB" sz="1100" b="1">
            <a:solidFill>
              <a:schemeClr val="bg1"/>
            </a:solidFill>
          </a:endParaRPr>
        </a:p>
      </xdr:txBody>
    </xdr:sp>
    <xdr:clientData/>
  </xdr:twoCellAnchor>
  <xdr:twoCellAnchor>
    <xdr:from>
      <xdr:col>2</xdr:col>
      <xdr:colOff>607269</xdr:colOff>
      <xdr:row>184</xdr:row>
      <xdr:rowOff>70556</xdr:rowOff>
    </xdr:from>
    <xdr:to>
      <xdr:col>8</xdr:col>
      <xdr:colOff>70555</xdr:colOff>
      <xdr:row>185</xdr:row>
      <xdr:rowOff>9365</xdr:rowOff>
    </xdr:to>
    <xdr:sp macro="" textlink="">
      <xdr:nvSpPr>
        <xdr:cNvPr id="82" name="TextBox 81">
          <a:extLst>
            <a:ext uri="{FF2B5EF4-FFF2-40B4-BE49-F238E27FC236}">
              <a16:creationId xmlns:a16="http://schemas.microsoft.com/office/drawing/2014/main" id="{74851432-52BC-414E-8B21-23C9BA95CA43}"/>
            </a:ext>
          </a:extLst>
        </xdr:cNvPr>
        <xdr:cNvSpPr txBox="1"/>
      </xdr:nvSpPr>
      <xdr:spPr>
        <a:xfrm>
          <a:off x="3845769" y="77819956"/>
          <a:ext cx="15084286" cy="6627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2800" b="1"/>
            <a:t>Salvaguardas Sociales Mínimas</a:t>
          </a:r>
        </a:p>
      </xdr:txBody>
    </xdr:sp>
    <xdr:clientData/>
  </xdr:twoCellAnchor>
  <xdr:twoCellAnchor>
    <xdr:from>
      <xdr:col>11</xdr:col>
      <xdr:colOff>467871</xdr:colOff>
      <xdr:row>191</xdr:row>
      <xdr:rowOff>18851</xdr:rowOff>
    </xdr:from>
    <xdr:to>
      <xdr:col>16</xdr:col>
      <xdr:colOff>5174035</xdr:colOff>
      <xdr:row>198</xdr:row>
      <xdr:rowOff>184349</xdr:rowOff>
    </xdr:to>
    <xdr:sp macro="" textlink="">
      <xdr:nvSpPr>
        <xdr:cNvPr id="83" name="Rounded Rectangle 82">
          <a:extLst>
            <a:ext uri="{FF2B5EF4-FFF2-40B4-BE49-F238E27FC236}">
              <a16:creationId xmlns:a16="http://schemas.microsoft.com/office/drawing/2014/main" id="{FC057205-EC4A-6F4F-8FE6-76C699F4C55B}"/>
            </a:ext>
          </a:extLst>
        </xdr:cNvPr>
        <xdr:cNvSpPr/>
      </xdr:nvSpPr>
      <xdr:spPr>
        <a:xfrm>
          <a:off x="28814271" y="88156851"/>
          <a:ext cx="16694964" cy="1587898"/>
        </a:xfrm>
        <a:prstGeom prst="roundRect">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4000" b="1">
              <a:solidFill>
                <a:schemeClr val="bg1"/>
              </a:solidFill>
            </a:rPr>
            <a:t>Para mayor información referirse a la guía de implementación</a:t>
          </a:r>
        </a:p>
      </xdr:txBody>
    </xdr:sp>
    <xdr:clientData/>
  </xdr:twoCellAnchor>
  <xdr:twoCellAnchor>
    <xdr:from>
      <xdr:col>3</xdr:col>
      <xdr:colOff>3451364</xdr:colOff>
      <xdr:row>200</xdr:row>
      <xdr:rowOff>110573</xdr:rowOff>
    </xdr:from>
    <xdr:to>
      <xdr:col>3</xdr:col>
      <xdr:colOff>4174067</xdr:colOff>
      <xdr:row>203</xdr:row>
      <xdr:rowOff>102</xdr:rowOff>
    </xdr:to>
    <xdr:sp macro="" textlink="">
      <xdr:nvSpPr>
        <xdr:cNvPr id="84" name="Chevron 83">
          <a:extLst>
            <a:ext uri="{FF2B5EF4-FFF2-40B4-BE49-F238E27FC236}">
              <a16:creationId xmlns:a16="http://schemas.microsoft.com/office/drawing/2014/main" id="{49A525D1-A175-4A4C-85F7-0BAECAD9B1EE}"/>
            </a:ext>
          </a:extLst>
        </xdr:cNvPr>
        <xdr:cNvSpPr/>
      </xdr:nvSpPr>
      <xdr:spPr>
        <a:xfrm>
          <a:off x="9672211" y="88343285"/>
          <a:ext cx="722703" cy="879698"/>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448393</xdr:colOff>
      <xdr:row>164</xdr:row>
      <xdr:rowOff>263129</xdr:rowOff>
    </xdr:from>
    <xdr:to>
      <xdr:col>2</xdr:col>
      <xdr:colOff>780389</xdr:colOff>
      <xdr:row>164</xdr:row>
      <xdr:rowOff>885711</xdr:rowOff>
    </xdr:to>
    <xdr:sp macro="" textlink="">
      <xdr:nvSpPr>
        <xdr:cNvPr id="62" name="Chevron 61">
          <a:extLst>
            <a:ext uri="{FF2B5EF4-FFF2-40B4-BE49-F238E27FC236}">
              <a16:creationId xmlns:a16="http://schemas.microsoft.com/office/drawing/2014/main" id="{1C5D7F5D-229D-104F-894A-9C3306B24C06}"/>
            </a:ext>
          </a:extLst>
        </xdr:cNvPr>
        <xdr:cNvSpPr/>
      </xdr:nvSpPr>
      <xdr:spPr>
        <a:xfrm>
          <a:off x="5326348" y="79955629"/>
          <a:ext cx="331996" cy="622582"/>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2</xdr:col>
      <xdr:colOff>2387600</xdr:colOff>
      <xdr:row>162</xdr:row>
      <xdr:rowOff>635000</xdr:rowOff>
    </xdr:from>
    <xdr:to>
      <xdr:col>3</xdr:col>
      <xdr:colOff>508000</xdr:colOff>
      <xdr:row>164</xdr:row>
      <xdr:rowOff>25400</xdr:rowOff>
    </xdr:to>
    <xdr:sp macro="" textlink="">
      <xdr:nvSpPr>
        <xdr:cNvPr id="65" name="Oval 64">
          <a:extLst>
            <a:ext uri="{FF2B5EF4-FFF2-40B4-BE49-F238E27FC236}">
              <a16:creationId xmlns:a16="http://schemas.microsoft.com/office/drawing/2014/main" id="{36947AC4-0DA5-4F49-9571-9D20120E6EEA}"/>
            </a:ext>
          </a:extLst>
        </xdr:cNvPr>
        <xdr:cNvSpPr/>
      </xdr:nvSpPr>
      <xdr:spPr>
        <a:xfrm>
          <a:off x="38674964" y="66444091"/>
          <a:ext cx="510309" cy="544945"/>
        </a:xfrm>
        <a:prstGeom prst="ellipse">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000" b="1">
              <a:solidFill>
                <a:schemeClr val="bg1"/>
              </a:solidFill>
              <a:latin typeface="+mn-lt"/>
              <a:ea typeface="+mn-ea"/>
              <a:cs typeface="+mn-cs"/>
            </a:rPr>
            <a:t>3</a:t>
          </a:r>
        </a:p>
      </xdr:txBody>
    </xdr:sp>
    <xdr:clientData/>
  </xdr:twoCellAnchor>
  <xdr:twoCellAnchor editAs="oneCell">
    <xdr:from>
      <xdr:col>15</xdr:col>
      <xdr:colOff>1469390</xdr:colOff>
      <xdr:row>146</xdr:row>
      <xdr:rowOff>403617</xdr:rowOff>
    </xdr:from>
    <xdr:to>
      <xdr:col>16</xdr:col>
      <xdr:colOff>537209</xdr:colOff>
      <xdr:row>147</xdr:row>
      <xdr:rowOff>563891</xdr:rowOff>
    </xdr:to>
    <xdr:sp macro="" textlink="">
      <xdr:nvSpPr>
        <xdr:cNvPr id="66" name="Oval 65">
          <a:extLst>
            <a:ext uri="{FF2B5EF4-FFF2-40B4-BE49-F238E27FC236}">
              <a16:creationId xmlns:a16="http://schemas.microsoft.com/office/drawing/2014/main" id="{2A849CE9-D1DC-B144-B02B-53C6F709FC7F}"/>
            </a:ext>
          </a:extLst>
        </xdr:cNvPr>
        <xdr:cNvSpPr/>
      </xdr:nvSpPr>
      <xdr:spPr>
        <a:xfrm>
          <a:off x="40102790" y="72717417"/>
          <a:ext cx="642620" cy="617474"/>
        </a:xfrm>
        <a:prstGeom prst="ellipse">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000" b="1">
              <a:solidFill>
                <a:schemeClr val="bg1"/>
              </a:solidFill>
              <a:latin typeface="+mn-lt"/>
              <a:ea typeface="+mn-ea"/>
              <a:cs typeface="+mn-cs"/>
            </a:rPr>
            <a:t>3</a:t>
          </a:r>
        </a:p>
      </xdr:txBody>
    </xdr:sp>
    <xdr:clientData/>
  </xdr:twoCellAnchor>
  <xdr:twoCellAnchor editAs="oneCell">
    <xdr:from>
      <xdr:col>9</xdr:col>
      <xdr:colOff>457200</xdr:colOff>
      <xdr:row>148</xdr:row>
      <xdr:rowOff>279400</xdr:rowOff>
    </xdr:from>
    <xdr:to>
      <xdr:col>9</xdr:col>
      <xdr:colOff>827296</xdr:colOff>
      <xdr:row>148</xdr:row>
      <xdr:rowOff>901982</xdr:rowOff>
    </xdr:to>
    <xdr:sp macro="" textlink="">
      <xdr:nvSpPr>
        <xdr:cNvPr id="75" name="Chevron 74">
          <a:extLst>
            <a:ext uri="{FF2B5EF4-FFF2-40B4-BE49-F238E27FC236}">
              <a16:creationId xmlns:a16="http://schemas.microsoft.com/office/drawing/2014/main" id="{7C09E87B-AEEA-6A41-875A-173EFBDF2249}"/>
            </a:ext>
          </a:extLst>
        </xdr:cNvPr>
        <xdr:cNvSpPr/>
      </xdr:nvSpPr>
      <xdr:spPr>
        <a:xfrm>
          <a:off x="23368000" y="73152000"/>
          <a:ext cx="370096" cy="622582"/>
        </a:xfrm>
        <a:prstGeom prst="chevron">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5</xdr:col>
      <xdr:colOff>1193800</xdr:colOff>
      <xdr:row>146</xdr:row>
      <xdr:rowOff>406400</xdr:rowOff>
    </xdr:from>
    <xdr:to>
      <xdr:col>6</xdr:col>
      <xdr:colOff>414020</xdr:colOff>
      <xdr:row>147</xdr:row>
      <xdr:rowOff>566674</xdr:rowOff>
    </xdr:to>
    <xdr:sp macro="" textlink="">
      <xdr:nvSpPr>
        <xdr:cNvPr id="79" name="Oval 78">
          <a:extLst>
            <a:ext uri="{FF2B5EF4-FFF2-40B4-BE49-F238E27FC236}">
              <a16:creationId xmlns:a16="http://schemas.microsoft.com/office/drawing/2014/main" id="{E02449E0-2D97-B244-89CB-58C9F5E412E8}"/>
            </a:ext>
          </a:extLst>
        </xdr:cNvPr>
        <xdr:cNvSpPr/>
      </xdr:nvSpPr>
      <xdr:spPr>
        <a:xfrm>
          <a:off x="13538200" y="72720200"/>
          <a:ext cx="642620" cy="617474"/>
        </a:xfrm>
        <a:prstGeom prst="ellipse">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000" b="1">
              <a:solidFill>
                <a:schemeClr val="bg1"/>
              </a:solidFill>
              <a:latin typeface="+mn-lt"/>
              <a:ea typeface="+mn-ea"/>
              <a:cs typeface="+mn-cs"/>
            </a:rPr>
            <a:t>1</a:t>
          </a:r>
        </a:p>
      </xdr:txBody>
    </xdr:sp>
    <xdr:clientData/>
  </xdr:twoCellAnchor>
  <xdr:twoCellAnchor editAs="oneCell">
    <xdr:from>
      <xdr:col>2</xdr:col>
      <xdr:colOff>990600</xdr:colOff>
      <xdr:row>152</xdr:row>
      <xdr:rowOff>127000</xdr:rowOff>
    </xdr:from>
    <xdr:to>
      <xdr:col>3</xdr:col>
      <xdr:colOff>515620</xdr:colOff>
      <xdr:row>154</xdr:row>
      <xdr:rowOff>58671</xdr:rowOff>
    </xdr:to>
    <xdr:sp macro="" textlink="">
      <xdr:nvSpPr>
        <xdr:cNvPr id="85" name="Oval 84">
          <a:extLst>
            <a:ext uri="{FF2B5EF4-FFF2-40B4-BE49-F238E27FC236}">
              <a16:creationId xmlns:a16="http://schemas.microsoft.com/office/drawing/2014/main" id="{3F4E44FC-DC76-A944-A921-90CCD1F26E9C}"/>
            </a:ext>
          </a:extLst>
        </xdr:cNvPr>
        <xdr:cNvSpPr/>
      </xdr:nvSpPr>
      <xdr:spPr>
        <a:xfrm>
          <a:off x="5892800" y="76301600"/>
          <a:ext cx="642620" cy="617474"/>
        </a:xfrm>
        <a:prstGeom prst="ellipse">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000" b="1">
              <a:solidFill>
                <a:schemeClr val="bg1"/>
              </a:solidFill>
              <a:latin typeface="+mn-lt"/>
              <a:ea typeface="+mn-ea"/>
              <a:cs typeface="+mn-cs"/>
            </a:rPr>
            <a:t>1</a:t>
          </a:r>
        </a:p>
      </xdr:txBody>
    </xdr:sp>
    <xdr:clientData/>
  </xdr:twoCellAnchor>
  <xdr:twoCellAnchor editAs="oneCell">
    <xdr:from>
      <xdr:col>9</xdr:col>
      <xdr:colOff>1016000</xdr:colOff>
      <xdr:row>146</xdr:row>
      <xdr:rowOff>431800</xdr:rowOff>
    </xdr:from>
    <xdr:to>
      <xdr:col>10</xdr:col>
      <xdr:colOff>515618</xdr:colOff>
      <xdr:row>148</xdr:row>
      <xdr:rowOff>7875</xdr:rowOff>
    </xdr:to>
    <xdr:sp macro="" textlink="">
      <xdr:nvSpPr>
        <xdr:cNvPr id="86" name="Oval 85">
          <a:extLst>
            <a:ext uri="{FF2B5EF4-FFF2-40B4-BE49-F238E27FC236}">
              <a16:creationId xmlns:a16="http://schemas.microsoft.com/office/drawing/2014/main" id="{44F25303-C635-C347-B193-4AEA342ADB68}"/>
            </a:ext>
          </a:extLst>
        </xdr:cNvPr>
        <xdr:cNvSpPr/>
      </xdr:nvSpPr>
      <xdr:spPr>
        <a:xfrm>
          <a:off x="23926800" y="72745600"/>
          <a:ext cx="642620" cy="617474"/>
        </a:xfrm>
        <a:prstGeom prst="ellipse">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2000" b="1">
              <a:solidFill>
                <a:schemeClr val="bg1"/>
              </a:solidFill>
              <a:latin typeface="+mn-lt"/>
              <a:ea typeface="+mn-ea"/>
              <a:cs typeface="+mn-cs"/>
            </a:rPr>
            <a:t>2</a:t>
          </a:r>
        </a:p>
      </xdr:txBody>
    </xdr:sp>
    <xdr:clientData/>
  </xdr:twoCellAnchor>
  <xdr:twoCellAnchor editAs="oneCell">
    <xdr:from>
      <xdr:col>14</xdr:col>
      <xdr:colOff>2632928</xdr:colOff>
      <xdr:row>50</xdr:row>
      <xdr:rowOff>154879</xdr:rowOff>
    </xdr:from>
    <xdr:to>
      <xdr:col>16</xdr:col>
      <xdr:colOff>7486300</xdr:colOff>
      <xdr:row>52</xdr:row>
      <xdr:rowOff>89993</xdr:rowOff>
    </xdr:to>
    <xdr:grpSp>
      <xdr:nvGrpSpPr>
        <xdr:cNvPr id="3" name="Group 2">
          <a:extLst>
            <a:ext uri="{FF2B5EF4-FFF2-40B4-BE49-F238E27FC236}">
              <a16:creationId xmlns:a16="http://schemas.microsoft.com/office/drawing/2014/main" id="{CE8E7564-ED4A-D14C-B498-434BB6942981}"/>
            </a:ext>
          </a:extLst>
        </xdr:cNvPr>
        <xdr:cNvGrpSpPr>
          <a:grpSpLocks noChangeAspect="1"/>
        </xdr:cNvGrpSpPr>
      </xdr:nvGrpSpPr>
      <xdr:grpSpPr>
        <a:xfrm>
          <a:off x="31398428" y="20995579"/>
          <a:ext cx="10234997" cy="1049539"/>
          <a:chOff x="24003208" y="17017410"/>
          <a:chExt cx="9934763" cy="866057"/>
        </a:xfrm>
      </xdr:grpSpPr>
      <xdr:pic>
        <xdr:nvPicPr>
          <xdr:cNvPr id="4" name="Picture 3">
            <a:extLst>
              <a:ext uri="{FF2B5EF4-FFF2-40B4-BE49-F238E27FC236}">
                <a16:creationId xmlns:a16="http://schemas.microsoft.com/office/drawing/2014/main" id="{52DA4295-B5A7-0073-27B2-3EB7E7A031F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732204" y="17182765"/>
            <a:ext cx="2678388" cy="585262"/>
          </a:xfrm>
          <a:prstGeom prst="rect">
            <a:avLst/>
          </a:prstGeom>
        </xdr:spPr>
      </xdr:pic>
      <xdr:pic>
        <xdr:nvPicPr>
          <xdr:cNvPr id="7" name="Picture 6">
            <a:extLst>
              <a:ext uri="{FF2B5EF4-FFF2-40B4-BE49-F238E27FC236}">
                <a16:creationId xmlns:a16="http://schemas.microsoft.com/office/drawing/2014/main" id="{2B02B2FA-6889-DEF4-1DA7-3611F87151F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264629" y="17018411"/>
            <a:ext cx="1347570" cy="864055"/>
          </a:xfrm>
          <a:prstGeom prst="rect">
            <a:avLst/>
          </a:prstGeom>
        </xdr:spPr>
      </xdr:pic>
      <xdr:pic>
        <xdr:nvPicPr>
          <xdr:cNvPr id="10" name="Picture 9">
            <a:extLst>
              <a:ext uri="{FF2B5EF4-FFF2-40B4-BE49-F238E27FC236}">
                <a16:creationId xmlns:a16="http://schemas.microsoft.com/office/drawing/2014/main" id="{37E7787A-C1E8-C766-A5AF-842EBD151BA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1613296" y="17022055"/>
            <a:ext cx="1490160" cy="856767"/>
          </a:xfrm>
          <a:prstGeom prst="rect">
            <a:avLst/>
          </a:prstGeom>
        </xdr:spPr>
      </xdr:pic>
      <xdr:pic>
        <xdr:nvPicPr>
          <xdr:cNvPr id="13" name="Picture 12">
            <a:extLst>
              <a:ext uri="{FF2B5EF4-FFF2-40B4-BE49-F238E27FC236}">
                <a16:creationId xmlns:a16="http://schemas.microsoft.com/office/drawing/2014/main" id="{798FB91F-58C0-E915-7799-8941FCFA102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3088321" y="17017410"/>
            <a:ext cx="849650" cy="866057"/>
          </a:xfrm>
          <a:prstGeom prst="rect">
            <a:avLst/>
          </a:prstGeom>
        </xdr:spPr>
      </xdr:pic>
      <xdr:pic>
        <xdr:nvPicPr>
          <xdr:cNvPr id="17" name="Picture 16">
            <a:extLst>
              <a:ext uri="{FF2B5EF4-FFF2-40B4-BE49-F238E27FC236}">
                <a16:creationId xmlns:a16="http://schemas.microsoft.com/office/drawing/2014/main" id="{3B7E6D46-2D31-DFBC-203A-89668F66F82D}"/>
              </a:ext>
            </a:extLst>
          </xdr:cNvPr>
          <xdr:cNvPicPr>
            <a:picLocks noChangeAspect="1"/>
          </xdr:cNvPicPr>
        </xdr:nvPicPr>
        <xdr:blipFill>
          <a:blip xmlns:r="http://schemas.openxmlformats.org/officeDocument/2006/relationships" r:embed="rId10"/>
          <a:stretch>
            <a:fillRect/>
          </a:stretch>
        </xdr:blipFill>
        <xdr:spPr>
          <a:xfrm>
            <a:off x="24003208" y="17117805"/>
            <a:ext cx="1651900" cy="735629"/>
          </a:xfrm>
          <a:prstGeom prst="rect">
            <a:avLst/>
          </a:prstGeom>
        </xdr:spPr>
      </xdr:pic>
      <xdr:pic>
        <xdr:nvPicPr>
          <xdr:cNvPr id="19" name="Picture 18">
            <a:extLst>
              <a:ext uri="{FF2B5EF4-FFF2-40B4-BE49-F238E27FC236}">
                <a16:creationId xmlns:a16="http://schemas.microsoft.com/office/drawing/2014/main" id="{E69A2C6A-361C-008A-BBB2-D154A5863F5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8424315" y="17101793"/>
            <a:ext cx="1809916" cy="697290"/>
          </a:xfrm>
          <a:prstGeom prst="rect">
            <a:avLst/>
          </a:prstGeom>
        </xdr:spPr>
      </xdr:pic>
    </xdr:grpSp>
    <xdr:clientData/>
  </xdr:twoCellAnchor>
  <xdr:twoCellAnchor editAs="oneCell">
    <xdr:from>
      <xdr:col>16</xdr:col>
      <xdr:colOff>644573</xdr:colOff>
      <xdr:row>106</xdr:row>
      <xdr:rowOff>49649</xdr:rowOff>
    </xdr:from>
    <xdr:to>
      <xdr:col>17</xdr:col>
      <xdr:colOff>2156</xdr:colOff>
      <xdr:row>108</xdr:row>
      <xdr:rowOff>328232</xdr:rowOff>
    </xdr:to>
    <xdr:grpSp>
      <xdr:nvGrpSpPr>
        <xdr:cNvPr id="21" name="Group 20">
          <a:extLst>
            <a:ext uri="{FF2B5EF4-FFF2-40B4-BE49-F238E27FC236}">
              <a16:creationId xmlns:a16="http://schemas.microsoft.com/office/drawing/2014/main" id="{08D86897-E987-0A45-93D9-FDC0FCC7DE7A}"/>
            </a:ext>
          </a:extLst>
        </xdr:cNvPr>
        <xdr:cNvGrpSpPr>
          <a:grpSpLocks noChangeAspect="1"/>
        </xdr:cNvGrpSpPr>
      </xdr:nvGrpSpPr>
      <xdr:grpSpPr>
        <a:xfrm>
          <a:off x="34791698" y="51322724"/>
          <a:ext cx="6844233" cy="640533"/>
          <a:chOff x="24003208" y="17017410"/>
          <a:chExt cx="9934763" cy="866057"/>
        </a:xfrm>
      </xdr:grpSpPr>
      <xdr:pic>
        <xdr:nvPicPr>
          <xdr:cNvPr id="23" name="Picture 22">
            <a:extLst>
              <a:ext uri="{FF2B5EF4-FFF2-40B4-BE49-F238E27FC236}">
                <a16:creationId xmlns:a16="http://schemas.microsoft.com/office/drawing/2014/main" id="{91781F20-14D0-CEE4-3315-15010596064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732204" y="17182765"/>
            <a:ext cx="2678388" cy="585262"/>
          </a:xfrm>
          <a:prstGeom prst="rect">
            <a:avLst/>
          </a:prstGeom>
        </xdr:spPr>
      </xdr:pic>
      <xdr:pic>
        <xdr:nvPicPr>
          <xdr:cNvPr id="24" name="Picture 23">
            <a:extLst>
              <a:ext uri="{FF2B5EF4-FFF2-40B4-BE49-F238E27FC236}">
                <a16:creationId xmlns:a16="http://schemas.microsoft.com/office/drawing/2014/main" id="{A9DA315C-4118-45D9-9941-50F04C73BDA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264629" y="17018411"/>
            <a:ext cx="1347570" cy="864055"/>
          </a:xfrm>
          <a:prstGeom prst="rect">
            <a:avLst/>
          </a:prstGeom>
        </xdr:spPr>
      </xdr:pic>
      <xdr:pic>
        <xdr:nvPicPr>
          <xdr:cNvPr id="25" name="Picture 24">
            <a:extLst>
              <a:ext uri="{FF2B5EF4-FFF2-40B4-BE49-F238E27FC236}">
                <a16:creationId xmlns:a16="http://schemas.microsoft.com/office/drawing/2014/main" id="{65B4E0DF-84A4-75DE-74D2-F5FE30EAFFB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1613296" y="17022055"/>
            <a:ext cx="1490160" cy="856767"/>
          </a:xfrm>
          <a:prstGeom prst="rect">
            <a:avLst/>
          </a:prstGeom>
        </xdr:spPr>
      </xdr:pic>
      <xdr:pic>
        <xdr:nvPicPr>
          <xdr:cNvPr id="26" name="Picture 25">
            <a:extLst>
              <a:ext uri="{FF2B5EF4-FFF2-40B4-BE49-F238E27FC236}">
                <a16:creationId xmlns:a16="http://schemas.microsoft.com/office/drawing/2014/main" id="{BF3B55E9-6528-057E-8564-868FAEA067A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3088321" y="17017410"/>
            <a:ext cx="849650" cy="866057"/>
          </a:xfrm>
          <a:prstGeom prst="rect">
            <a:avLst/>
          </a:prstGeom>
        </xdr:spPr>
      </xdr:pic>
      <xdr:pic>
        <xdr:nvPicPr>
          <xdr:cNvPr id="27" name="Picture 26">
            <a:extLst>
              <a:ext uri="{FF2B5EF4-FFF2-40B4-BE49-F238E27FC236}">
                <a16:creationId xmlns:a16="http://schemas.microsoft.com/office/drawing/2014/main" id="{CCAE546B-ABBB-038B-D0B0-4D18FC11B133}"/>
              </a:ext>
            </a:extLst>
          </xdr:cNvPr>
          <xdr:cNvPicPr>
            <a:picLocks noChangeAspect="1"/>
          </xdr:cNvPicPr>
        </xdr:nvPicPr>
        <xdr:blipFill>
          <a:blip xmlns:r="http://schemas.openxmlformats.org/officeDocument/2006/relationships" r:embed="rId10"/>
          <a:stretch>
            <a:fillRect/>
          </a:stretch>
        </xdr:blipFill>
        <xdr:spPr>
          <a:xfrm>
            <a:off x="24003208" y="17117805"/>
            <a:ext cx="1651900" cy="735629"/>
          </a:xfrm>
          <a:prstGeom prst="rect">
            <a:avLst/>
          </a:prstGeom>
        </xdr:spPr>
      </xdr:pic>
      <xdr:pic>
        <xdr:nvPicPr>
          <xdr:cNvPr id="29" name="Picture 28">
            <a:extLst>
              <a:ext uri="{FF2B5EF4-FFF2-40B4-BE49-F238E27FC236}">
                <a16:creationId xmlns:a16="http://schemas.microsoft.com/office/drawing/2014/main" id="{51A652C6-A9F4-4D50-458E-ECDBBEA5F4A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8424315" y="17101793"/>
            <a:ext cx="1809916" cy="697290"/>
          </a:xfrm>
          <a:prstGeom prst="rect">
            <a:avLst/>
          </a:prstGeom>
        </xdr:spPr>
      </xdr:pic>
    </xdr:grpSp>
    <xdr:clientData/>
  </xdr:twoCellAnchor>
  <xdr:twoCellAnchor editAs="oneCell">
    <xdr:from>
      <xdr:col>15</xdr:col>
      <xdr:colOff>883055</xdr:colOff>
      <xdr:row>140</xdr:row>
      <xdr:rowOff>480783</xdr:rowOff>
    </xdr:from>
    <xdr:to>
      <xdr:col>16</xdr:col>
      <xdr:colOff>7485232</xdr:colOff>
      <xdr:row>141</xdr:row>
      <xdr:rowOff>636689</xdr:rowOff>
    </xdr:to>
    <xdr:grpSp>
      <xdr:nvGrpSpPr>
        <xdr:cNvPr id="30" name="Group 29">
          <a:extLst>
            <a:ext uri="{FF2B5EF4-FFF2-40B4-BE49-F238E27FC236}">
              <a16:creationId xmlns:a16="http://schemas.microsoft.com/office/drawing/2014/main" id="{635807EA-B631-7143-B737-553B795CB002}"/>
            </a:ext>
          </a:extLst>
        </xdr:cNvPr>
        <xdr:cNvGrpSpPr>
          <a:grpSpLocks noChangeAspect="1"/>
        </xdr:cNvGrpSpPr>
      </xdr:nvGrpSpPr>
      <xdr:grpSpPr>
        <a:xfrm>
          <a:off x="33668105" y="66822408"/>
          <a:ext cx="7964252" cy="860756"/>
          <a:chOff x="24003208" y="17017410"/>
          <a:chExt cx="9934763" cy="866057"/>
        </a:xfrm>
      </xdr:grpSpPr>
      <xdr:pic>
        <xdr:nvPicPr>
          <xdr:cNvPr id="34" name="Picture 33">
            <a:extLst>
              <a:ext uri="{FF2B5EF4-FFF2-40B4-BE49-F238E27FC236}">
                <a16:creationId xmlns:a16="http://schemas.microsoft.com/office/drawing/2014/main" id="{45248DAE-D7AD-F81F-5ABE-049A26476AD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732204" y="17182765"/>
            <a:ext cx="2678388" cy="585262"/>
          </a:xfrm>
          <a:prstGeom prst="rect">
            <a:avLst/>
          </a:prstGeom>
        </xdr:spPr>
      </xdr:pic>
      <xdr:pic>
        <xdr:nvPicPr>
          <xdr:cNvPr id="35" name="Picture 34">
            <a:extLst>
              <a:ext uri="{FF2B5EF4-FFF2-40B4-BE49-F238E27FC236}">
                <a16:creationId xmlns:a16="http://schemas.microsoft.com/office/drawing/2014/main" id="{52024516-ED15-1FEF-0855-E75077FD9BB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264629" y="17018411"/>
            <a:ext cx="1347570" cy="864055"/>
          </a:xfrm>
          <a:prstGeom prst="rect">
            <a:avLst/>
          </a:prstGeom>
        </xdr:spPr>
      </xdr:pic>
      <xdr:pic>
        <xdr:nvPicPr>
          <xdr:cNvPr id="40" name="Picture 39">
            <a:extLst>
              <a:ext uri="{FF2B5EF4-FFF2-40B4-BE49-F238E27FC236}">
                <a16:creationId xmlns:a16="http://schemas.microsoft.com/office/drawing/2014/main" id="{82B8B8FA-C34A-C588-E473-B0CEDD927D7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1613296" y="17022055"/>
            <a:ext cx="1490160" cy="856767"/>
          </a:xfrm>
          <a:prstGeom prst="rect">
            <a:avLst/>
          </a:prstGeom>
        </xdr:spPr>
      </xdr:pic>
      <xdr:pic>
        <xdr:nvPicPr>
          <xdr:cNvPr id="41" name="Picture 40">
            <a:extLst>
              <a:ext uri="{FF2B5EF4-FFF2-40B4-BE49-F238E27FC236}">
                <a16:creationId xmlns:a16="http://schemas.microsoft.com/office/drawing/2014/main" id="{E57092FE-0D70-A4C8-5083-8E5DDC33CB1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3088321" y="17017410"/>
            <a:ext cx="849650" cy="866057"/>
          </a:xfrm>
          <a:prstGeom prst="rect">
            <a:avLst/>
          </a:prstGeom>
        </xdr:spPr>
      </xdr:pic>
      <xdr:pic>
        <xdr:nvPicPr>
          <xdr:cNvPr id="42" name="Picture 41">
            <a:extLst>
              <a:ext uri="{FF2B5EF4-FFF2-40B4-BE49-F238E27FC236}">
                <a16:creationId xmlns:a16="http://schemas.microsoft.com/office/drawing/2014/main" id="{0C2B8560-B911-EC53-1EC3-734AF61BECCD}"/>
              </a:ext>
            </a:extLst>
          </xdr:cNvPr>
          <xdr:cNvPicPr>
            <a:picLocks noChangeAspect="1"/>
          </xdr:cNvPicPr>
        </xdr:nvPicPr>
        <xdr:blipFill>
          <a:blip xmlns:r="http://schemas.openxmlformats.org/officeDocument/2006/relationships" r:embed="rId10"/>
          <a:stretch>
            <a:fillRect/>
          </a:stretch>
        </xdr:blipFill>
        <xdr:spPr>
          <a:xfrm>
            <a:off x="24003208" y="17117805"/>
            <a:ext cx="1651900" cy="735629"/>
          </a:xfrm>
          <a:prstGeom prst="rect">
            <a:avLst/>
          </a:prstGeom>
        </xdr:spPr>
      </xdr:pic>
      <xdr:pic>
        <xdr:nvPicPr>
          <xdr:cNvPr id="43" name="Picture 42">
            <a:extLst>
              <a:ext uri="{FF2B5EF4-FFF2-40B4-BE49-F238E27FC236}">
                <a16:creationId xmlns:a16="http://schemas.microsoft.com/office/drawing/2014/main" id="{C7B8E822-F0A7-F58B-534D-A7AC2BD1F374}"/>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8424315" y="17101793"/>
            <a:ext cx="1809916" cy="697290"/>
          </a:xfrm>
          <a:prstGeom prst="rect">
            <a:avLst/>
          </a:prstGeom>
        </xdr:spPr>
      </xdr:pic>
    </xdr:grpSp>
    <xdr:clientData/>
  </xdr:twoCellAnchor>
  <xdr:twoCellAnchor>
    <xdr:from>
      <xdr:col>1</xdr:col>
      <xdr:colOff>362857</xdr:colOff>
      <xdr:row>60</xdr:row>
      <xdr:rowOff>347738</xdr:rowOff>
    </xdr:from>
    <xdr:to>
      <xdr:col>1</xdr:col>
      <xdr:colOff>1395616</xdr:colOff>
      <xdr:row>62</xdr:row>
      <xdr:rowOff>49299</xdr:rowOff>
    </xdr:to>
    <xdr:sp macro="" textlink="">
      <xdr:nvSpPr>
        <xdr:cNvPr id="5" name="Oval 4">
          <a:extLst>
            <a:ext uri="{FF2B5EF4-FFF2-40B4-BE49-F238E27FC236}">
              <a16:creationId xmlns:a16="http://schemas.microsoft.com/office/drawing/2014/main" id="{47D42122-1477-5242-B486-8418977E6FD8}"/>
            </a:ext>
          </a:extLst>
        </xdr:cNvPr>
        <xdr:cNvSpPr>
          <a:spLocks noChangeAspect="1"/>
        </xdr:cNvSpPr>
      </xdr:nvSpPr>
      <xdr:spPr>
        <a:xfrm>
          <a:off x="3628571" y="25067381"/>
          <a:ext cx="1032759" cy="1001799"/>
        </a:xfrm>
        <a:prstGeom prst="ellipse">
          <a:avLst/>
        </a:prstGeom>
        <a:solidFill>
          <a:srgbClr val="7CBC66"/>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3200" b="1">
              <a:solidFill>
                <a:schemeClr val="bg1"/>
              </a:solidFill>
            </a:rPr>
            <a:t>1b</a:t>
          </a:r>
          <a:endParaRPr lang="en-GB" sz="1050" b="1">
            <a:solidFill>
              <a:schemeClr val="bg1"/>
            </a:solidFill>
          </a:endParaRPr>
        </a:p>
      </xdr:txBody>
    </xdr:sp>
    <xdr:clientData/>
  </xdr:twoCellAnchor>
  <xdr:twoCellAnchor>
    <xdr:from>
      <xdr:col>1</xdr:col>
      <xdr:colOff>355600</xdr:colOff>
      <xdr:row>101</xdr:row>
      <xdr:rowOff>321734</xdr:rowOff>
    </xdr:from>
    <xdr:to>
      <xdr:col>1</xdr:col>
      <xdr:colOff>1388359</xdr:colOff>
      <xdr:row>103</xdr:row>
      <xdr:rowOff>108567</xdr:rowOff>
    </xdr:to>
    <xdr:sp macro="" textlink="">
      <xdr:nvSpPr>
        <xdr:cNvPr id="6" name="Oval 5">
          <a:extLst>
            <a:ext uri="{FF2B5EF4-FFF2-40B4-BE49-F238E27FC236}">
              <a16:creationId xmlns:a16="http://schemas.microsoft.com/office/drawing/2014/main" id="{BEEE9440-034E-B44F-9338-DB4393A8F347}"/>
            </a:ext>
          </a:extLst>
        </xdr:cNvPr>
        <xdr:cNvSpPr>
          <a:spLocks noChangeAspect="1"/>
        </xdr:cNvSpPr>
      </xdr:nvSpPr>
      <xdr:spPr>
        <a:xfrm>
          <a:off x="3623733" y="50427467"/>
          <a:ext cx="1032759" cy="1006033"/>
        </a:xfrm>
        <a:prstGeom prst="ellipse">
          <a:avLst/>
        </a:prstGeom>
        <a:solidFill>
          <a:srgbClr val="7CBC66"/>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3200" b="1">
              <a:solidFill>
                <a:schemeClr val="bg1"/>
              </a:solidFill>
            </a:rPr>
            <a:t>2</a:t>
          </a:r>
          <a:endParaRPr lang="en-GB" sz="1050" b="1">
            <a:solidFill>
              <a:schemeClr val="bg1"/>
            </a:solidFill>
          </a:endParaRPr>
        </a:p>
      </xdr:txBody>
    </xdr:sp>
    <xdr:clientData/>
  </xdr:twoCellAnchor>
  <xdr:twoCellAnchor>
    <xdr:from>
      <xdr:col>1</xdr:col>
      <xdr:colOff>317500</xdr:colOff>
      <xdr:row>138</xdr:row>
      <xdr:rowOff>27609</xdr:rowOff>
    </xdr:from>
    <xdr:to>
      <xdr:col>1</xdr:col>
      <xdr:colOff>1350259</xdr:colOff>
      <xdr:row>140</xdr:row>
      <xdr:rowOff>30893</xdr:rowOff>
    </xdr:to>
    <xdr:sp macro="" textlink="">
      <xdr:nvSpPr>
        <xdr:cNvPr id="9" name="Oval 8">
          <a:extLst>
            <a:ext uri="{FF2B5EF4-FFF2-40B4-BE49-F238E27FC236}">
              <a16:creationId xmlns:a16="http://schemas.microsoft.com/office/drawing/2014/main" id="{627C48BD-9F96-4D42-BC05-371D605B0D53}"/>
            </a:ext>
          </a:extLst>
        </xdr:cNvPr>
        <xdr:cNvSpPr>
          <a:spLocks noChangeAspect="1"/>
        </xdr:cNvSpPr>
      </xdr:nvSpPr>
      <xdr:spPr>
        <a:xfrm>
          <a:off x="3575326" y="66316087"/>
          <a:ext cx="1032759" cy="1011002"/>
        </a:xfrm>
        <a:prstGeom prst="ellipse">
          <a:avLst/>
        </a:prstGeom>
        <a:solidFill>
          <a:srgbClr val="7CBC66"/>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3200" b="1">
              <a:solidFill>
                <a:schemeClr val="bg1"/>
              </a:solidFill>
            </a:rPr>
            <a:t>3</a:t>
          </a:r>
          <a:endParaRPr lang="en-GB" sz="105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1446567</xdr:colOff>
      <xdr:row>57</xdr:row>
      <xdr:rowOff>151930</xdr:rowOff>
    </xdr:from>
    <xdr:to>
      <xdr:col>3</xdr:col>
      <xdr:colOff>1053465</xdr:colOff>
      <xdr:row>59</xdr:row>
      <xdr:rowOff>148670</xdr:rowOff>
    </xdr:to>
    <xdr:grpSp>
      <xdr:nvGrpSpPr>
        <xdr:cNvPr id="2" name="Group 1">
          <a:extLst>
            <a:ext uri="{FF2B5EF4-FFF2-40B4-BE49-F238E27FC236}">
              <a16:creationId xmlns:a16="http://schemas.microsoft.com/office/drawing/2014/main" id="{D881E034-6880-8145-AD51-DA2A5DAD9025}"/>
            </a:ext>
          </a:extLst>
        </xdr:cNvPr>
        <xdr:cNvGrpSpPr/>
      </xdr:nvGrpSpPr>
      <xdr:grpSpPr>
        <a:xfrm>
          <a:off x="5389917" y="40442680"/>
          <a:ext cx="5407623" cy="453940"/>
          <a:chOff x="35762940" y="9372778"/>
          <a:chExt cx="11363661" cy="870168"/>
        </a:xfrm>
      </xdr:grpSpPr>
      <xdr:pic>
        <xdr:nvPicPr>
          <xdr:cNvPr id="3" name="Picture 2">
            <a:extLst>
              <a:ext uri="{FF2B5EF4-FFF2-40B4-BE49-F238E27FC236}">
                <a16:creationId xmlns:a16="http://schemas.microsoft.com/office/drawing/2014/main" id="{6B4DB806-84F4-3500-C062-DE2AFE786D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35762940" y="9454158"/>
            <a:ext cx="3596126" cy="785006"/>
          </a:xfrm>
          <a:prstGeom prst="rect">
            <a:avLst/>
          </a:prstGeom>
        </xdr:spPr>
      </xdr:pic>
      <xdr:grpSp>
        <xdr:nvGrpSpPr>
          <xdr:cNvPr id="4" name="Group 3">
            <a:extLst>
              <a:ext uri="{FF2B5EF4-FFF2-40B4-BE49-F238E27FC236}">
                <a16:creationId xmlns:a16="http://schemas.microsoft.com/office/drawing/2014/main" id="{F2A36AF0-8E42-E49F-A8CE-A99EA78FC066}"/>
              </a:ext>
            </a:extLst>
          </xdr:cNvPr>
          <xdr:cNvGrpSpPr/>
        </xdr:nvGrpSpPr>
        <xdr:grpSpPr>
          <a:xfrm>
            <a:off x="39392852" y="9372778"/>
            <a:ext cx="7733749" cy="870168"/>
            <a:chOff x="48858280" y="9618794"/>
            <a:chExt cx="7728241" cy="873139"/>
          </a:xfrm>
        </xdr:grpSpPr>
        <xdr:pic>
          <xdr:nvPicPr>
            <xdr:cNvPr id="5" name="Picture 4">
              <a:extLst>
                <a:ext uri="{FF2B5EF4-FFF2-40B4-BE49-F238E27FC236}">
                  <a16:creationId xmlns:a16="http://schemas.microsoft.com/office/drawing/2014/main" id="{763E1AA7-1FA2-305B-8BF3-F6ED6F5C680D}"/>
                </a:ext>
              </a:extLst>
            </xdr:cNvPr>
            <xdr:cNvPicPr>
              <a:picLocks noChangeAspect="1"/>
            </xdr:cNvPicPr>
          </xdr:nvPicPr>
          <xdr:blipFill rotWithShape="1">
            <a:blip xmlns:r="http://schemas.openxmlformats.org/officeDocument/2006/relationships" r:embed="rId2"/>
            <a:srcRect t="13677" r="-2712" b="14606"/>
            <a:stretch>
              <a:fillRect/>
            </a:stretch>
          </xdr:blipFill>
          <xdr:spPr>
            <a:xfrm>
              <a:off x="48858280" y="9622588"/>
              <a:ext cx="1909348" cy="865550"/>
            </a:xfrm>
            <a:prstGeom prst="rect">
              <a:avLst/>
            </a:prstGeom>
          </xdr:spPr>
        </xdr:pic>
        <xdr:pic>
          <xdr:nvPicPr>
            <xdr:cNvPr id="6" name="Picture 5">
              <a:extLst>
                <a:ext uri="{FF2B5EF4-FFF2-40B4-BE49-F238E27FC236}">
                  <a16:creationId xmlns:a16="http://schemas.microsoft.com/office/drawing/2014/main" id="{E21CD50F-A116-4852-83AB-F7775F5AE0C8}"/>
                </a:ext>
              </a:extLst>
            </xdr:cNvPr>
            <xdr:cNvPicPr>
              <a:picLocks noChangeAspect="1"/>
            </xdr:cNvPicPr>
          </xdr:nvPicPr>
          <xdr:blipFill>
            <a:blip xmlns:r="http://schemas.openxmlformats.org/officeDocument/2006/relationships" r:embed="rId3"/>
            <a:stretch>
              <a:fillRect/>
            </a:stretch>
          </xdr:blipFill>
          <xdr:spPr>
            <a:xfrm>
              <a:off x="50699168" y="9622588"/>
              <a:ext cx="2068368" cy="865550"/>
            </a:xfrm>
            <a:prstGeom prst="rect">
              <a:avLst/>
            </a:prstGeom>
          </xdr:spPr>
        </xdr:pic>
        <xdr:pic>
          <xdr:nvPicPr>
            <xdr:cNvPr id="7" name="Picture 6">
              <a:extLst>
                <a:ext uri="{FF2B5EF4-FFF2-40B4-BE49-F238E27FC236}">
                  <a16:creationId xmlns:a16="http://schemas.microsoft.com/office/drawing/2014/main" id="{766890D3-5689-7CAA-58F7-0D17BD60F0CC}"/>
                </a:ext>
              </a:extLst>
            </xdr:cNvPr>
            <xdr:cNvPicPr>
              <a:picLocks noChangeAspect="1"/>
            </xdr:cNvPicPr>
          </xdr:nvPicPr>
          <xdr:blipFill>
            <a:blip xmlns:r="http://schemas.openxmlformats.org/officeDocument/2006/relationships" r:embed="rId4"/>
            <a:stretch>
              <a:fillRect/>
            </a:stretch>
          </xdr:blipFill>
          <xdr:spPr>
            <a:xfrm>
              <a:off x="52767536" y="9622589"/>
              <a:ext cx="1532180" cy="865549"/>
            </a:xfrm>
            <a:prstGeom prst="rect">
              <a:avLst/>
            </a:prstGeom>
          </xdr:spPr>
        </xdr:pic>
        <xdr:pic>
          <xdr:nvPicPr>
            <xdr:cNvPr id="8" name="Picture 7">
              <a:extLst>
                <a:ext uri="{FF2B5EF4-FFF2-40B4-BE49-F238E27FC236}">
                  <a16:creationId xmlns:a16="http://schemas.microsoft.com/office/drawing/2014/main" id="{087D6F89-5F6F-BA4E-40B0-9C3752E6DF88}"/>
                </a:ext>
              </a:extLst>
            </xdr:cNvPr>
            <xdr:cNvPicPr>
              <a:picLocks noChangeAspect="1"/>
            </xdr:cNvPicPr>
          </xdr:nvPicPr>
          <xdr:blipFill>
            <a:blip xmlns:r="http://schemas.openxmlformats.org/officeDocument/2006/relationships" r:embed="rId5"/>
            <a:stretch>
              <a:fillRect/>
            </a:stretch>
          </xdr:blipFill>
          <xdr:spPr>
            <a:xfrm>
              <a:off x="54299716" y="9622588"/>
              <a:ext cx="1423376" cy="865550"/>
            </a:xfrm>
            <a:prstGeom prst="rect">
              <a:avLst/>
            </a:prstGeom>
          </xdr:spPr>
        </xdr:pic>
        <xdr:pic>
          <xdr:nvPicPr>
            <xdr:cNvPr id="9" name="Picture 8">
              <a:extLst>
                <a:ext uri="{FF2B5EF4-FFF2-40B4-BE49-F238E27FC236}">
                  <a16:creationId xmlns:a16="http://schemas.microsoft.com/office/drawing/2014/main" id="{3C8F5273-87AD-92D1-A032-12DA2B10B3B5}"/>
                </a:ext>
              </a:extLst>
            </xdr:cNvPr>
            <xdr:cNvPicPr>
              <a:picLocks noChangeAspect="1"/>
            </xdr:cNvPicPr>
          </xdr:nvPicPr>
          <xdr:blipFill>
            <a:blip xmlns:r="http://schemas.openxmlformats.org/officeDocument/2006/relationships" r:embed="rId6"/>
            <a:stretch>
              <a:fillRect/>
            </a:stretch>
          </xdr:blipFill>
          <xdr:spPr>
            <a:xfrm>
              <a:off x="55723092" y="9618794"/>
              <a:ext cx="863429" cy="873139"/>
            </a:xfrm>
            <a:prstGeom prst="rect">
              <a:avLst/>
            </a:prstGeom>
          </xdr:spPr>
        </xdr:pic>
      </xdr:grpSp>
    </xdr:grpSp>
    <xdr:clientData/>
  </xdr:twoCellAnchor>
  <xdr:twoCellAnchor>
    <xdr:from>
      <xdr:col>0</xdr:col>
      <xdr:colOff>1139205</xdr:colOff>
      <xdr:row>0</xdr:row>
      <xdr:rowOff>45156</xdr:rowOff>
    </xdr:from>
    <xdr:to>
      <xdr:col>0</xdr:col>
      <xdr:colOff>1517330</xdr:colOff>
      <xdr:row>0</xdr:row>
      <xdr:rowOff>423823</xdr:rowOff>
    </xdr:to>
    <xdr:sp macro="" textlink="">
      <xdr:nvSpPr>
        <xdr:cNvPr id="10" name="Oval 9">
          <a:extLst>
            <a:ext uri="{FF2B5EF4-FFF2-40B4-BE49-F238E27FC236}">
              <a16:creationId xmlns:a16="http://schemas.microsoft.com/office/drawing/2014/main" id="{039D2F52-9D6D-8844-8673-444D27FED900}"/>
            </a:ext>
          </a:extLst>
        </xdr:cNvPr>
        <xdr:cNvSpPr/>
      </xdr:nvSpPr>
      <xdr:spPr>
        <a:xfrm>
          <a:off x="1139205" y="45156"/>
          <a:ext cx="378125" cy="378667"/>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bg1"/>
              </a:solidFill>
            </a:rPr>
            <a:t>4</a:t>
          </a:r>
          <a:endParaRPr lang="en-GB" sz="1000" b="1">
            <a:solidFill>
              <a:schemeClr val="bg1"/>
            </a:solidFill>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Guest User" id="{6F875417-D940-4D6D-B59D-510756ED1AA2}" userId="S::urn:spo:tenantanon#5da29e4c-11ec-434c-91cf-7f6f2c405c8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2BF46B-C971-C64F-923E-989A8DBB64E2}" name="Tabla_Taxo" displayName="Tabla_Taxo" ref="A1:S123" totalsRowShown="0" dataDxfId="61" tableBorderDxfId="60">
  <autoFilter ref="A1:S123" xr:uid="{792BF46B-C971-C64F-923E-989A8DBB64E2}"/>
  <tableColumns count="19">
    <tableColumn id="1" xr3:uid="{8622E31A-D32D-6D4B-AB89-E8EC3AA1FE0E}" name="Objetivo" dataDxfId="59"/>
    <tableColumn id="2" xr3:uid="{47F7C600-3A6C-BE4C-B2C2-23BF5DB435E5}" name="Sector" dataDxfId="58"/>
    <tableColumn id="3" xr3:uid="{242565EB-6B02-0749-BB13-2DE1DAEB71F7}" name="Actividad" dataDxfId="57"/>
    <tableColumn id="4" xr3:uid="{CCD72F3C-E01C-A44D-9A97-B4B76E262491}" name="Contribución_sustancial" dataDxfId="56"/>
    <tableColumn id="5" xr3:uid="{961A1150-7ED7-134A-9AF0-222126BA4E00}" name="Doc_CS" dataDxfId="55"/>
    <tableColumn id="6" xr3:uid="{DCC577D9-B6C8-4340-B92D-064515F99C78}" name="Indicadores_CS" dataDxfId="54"/>
    <tableColumn id="7" xr3:uid="{3503F937-2733-D344-AFE9-908F5D09C13A}" name="NHDS_adaptacion" dataDxfId="53"/>
    <tableColumn id="8" xr3:uid="{0EFC908A-2FB9-404B-BADB-296C07B15F6C}" name="Doc_adaptacion" dataDxfId="52"/>
    <tableColumn id="9" xr3:uid="{0253B012-132B-9048-8F2E-883CEFC8E2E2}" name="NHDS_biodiversidad" dataDxfId="51"/>
    <tableColumn id="10" xr3:uid="{93E982DC-A231-5248-8E14-EE258614563C}" name="Doc_biodiversidad" dataDxfId="50"/>
    <tableColumn id="11" xr3:uid="{5C292991-238D-9345-BEA7-A506A6EFA9CC}" name="NHDS_economiacircular" dataDxfId="49"/>
    <tableColumn id="12" xr3:uid="{30405F10-E20C-4A4B-89B2-1E88581ED11C}" name="Doc_economiacircular" dataDxfId="48"/>
    <tableColumn id="13" xr3:uid="{6E8E3B37-DC80-2546-BC6C-CC7F07AC5FD6}" name="NHDS_recursohidrico" dataDxfId="47"/>
    <tableColumn id="14" xr3:uid="{3F7DBF74-CF31-6841-B393-50EFA2D58D05}" name="Doc_recursohidrico" dataDxfId="46"/>
    <tableColumn id="15" xr3:uid="{5C339015-A854-7849-BBB5-88E5F6FC72B3}" name="NHDS_contaminacion" dataDxfId="45"/>
    <tableColumn id="16" xr3:uid="{FA2DA903-771C-FC4A-8F72-9FA2EF567459}" name="Doc_contaminacion" dataDxfId="44"/>
    <tableColumn id="17" xr3:uid="{D5A3CE02-CBF1-8548-BD53-9013587F1F31}" name="NHDS_suelo" dataDxfId="43"/>
    <tableColumn id="18" xr3:uid="{9DD6FB10-A483-B34F-A1C8-B3494B629025}" name="Doc_suelo" dataDxfId="42"/>
    <tableColumn id="19" xr3:uid="{5A9FE7A4-2A39-F940-8BCA-EB83F22604E5}" name="Clave" dataDxfId="41">
      <calculatedColumnFormula>Tabla_Taxo[[#This Row],[Objetivo]] &amp; "¦" &amp; Tabla_Taxo[[#This Row],[Sector]] &amp; "¦" &amp; Tabla_Taxo[[#This Row],[Actividad]]</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D4503C3-F4BD-254C-ACD0-3E24E7C52E0E}" name="Tabla_US" displayName="Tabla_US" ref="A1:S4" totalsRowShown="0" tableBorderDxfId="40">
  <autoFilter ref="A1:S4" xr:uid="{AD4503C3-F4BD-254C-ACD0-3E24E7C52E0E}"/>
  <tableColumns count="19">
    <tableColumn id="1" xr3:uid="{F0EED5E6-0FD0-C346-8B05-6C3449EBD8A3}" name="Sector" dataDxfId="39"/>
    <tableColumn id="2" xr3:uid="{F969004D-66DB-424D-AF0F-A15DF83BAF81}" name="Actividad" dataDxfId="38"/>
    <tableColumn id="3" xr3:uid="{B1F529D1-EFAD-124D-8E36-E6FA7A28BF8A}" name="Contribución_sustancial" dataDxfId="37"/>
    <tableColumn id="4" xr3:uid="{E1F84759-83AD-C240-A49D-C315A9251FE0}" name="Doc_CS"/>
    <tableColumn id="5" xr3:uid="{2E5ACE90-5F98-8646-A007-3B25D215196F}" name="Indicadores_CS" dataDxfId="36"/>
    <tableColumn id="6" xr3:uid="{78A349C3-8D9A-4F44-82A1-EB836496033E}" name="NHDS_adaptacion" dataDxfId="35"/>
    <tableColumn id="7" xr3:uid="{A98772AB-9A49-B645-A6C5-55351EEF6D1B}" name="Doc_adaptacion" dataDxfId="34"/>
    <tableColumn id="8" xr3:uid="{96BB4DF9-9D3F-D346-9793-B729E894F037}" name="NHDS_biodiversidad" dataDxfId="33"/>
    <tableColumn id="9" xr3:uid="{9243AE0A-6B81-FB4D-A741-0E0665B1E353}" name="Doc_biodiversidad"/>
    <tableColumn id="10" xr3:uid="{7CC6151C-B34A-0A41-9F3A-5E728C4CDBC2}" name="NHDS_economiacircular" dataDxfId="32"/>
    <tableColumn id="11" xr3:uid="{FBF42E79-D7F2-814C-93B0-F05367A63AF5}" name="Doc_economiacircular"/>
    <tableColumn id="12" xr3:uid="{813E442E-15D5-2E40-AB10-D4227D808B24}" name="NHDS_recursohidrico" dataDxfId="31"/>
    <tableColumn id="13" xr3:uid="{BAFF78DE-39D4-8843-BF3D-D645709EF718}" name="Doc_recursohidrico" dataDxfId="30"/>
    <tableColumn id="14" xr3:uid="{259CC881-216B-604C-83C3-F90E5E1542AE}" name="NHDS_contaminacion" dataDxfId="29"/>
    <tableColumn id="15" xr3:uid="{2EE206FC-3D62-6943-8799-53E251076F1A}" name="Doc_contaminacion" dataDxfId="28"/>
    <tableColumn id="16" xr3:uid="{F466CDE8-0109-6F49-8E4F-D2F0775697D2}" name="NHDS_suelo" dataDxfId="27"/>
    <tableColumn id="17" xr3:uid="{FC9DC8D4-0492-CD4B-B2DF-47486F4BC844}" name="Doc_suelo" dataDxfId="26"/>
    <tableColumn id="18" xr3:uid="{CB70B271-8BE5-E445-85AD-33B41F875D7F}" name="Clave" dataDxfId="25"/>
    <tableColumn id="19" xr3:uid="{3687D83C-E567-9244-B7FF-429C42F16613}" name="Objetivo" dataDxfId="2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ABDC7B2-3967-7648-B23B-7B148DF39026}" name="Tabla_USelegibilidad" displayName="Tabla_USelegibilidad" ref="A1:D3" totalsRowShown="0" headerRowDxfId="23" dataDxfId="22">
  <autoFilter ref="A1:D3" xr:uid="{8ABDC7B2-3967-7648-B23B-7B148DF39026}"/>
  <tableColumns count="4">
    <tableColumn id="1" xr3:uid="{A7A47FBC-48EA-0E42-A150-5E96B74811D8}" name="Categoria" dataDxfId="21"/>
    <tableColumn id="2" xr3:uid="{53E3712B-3E99-B14C-A82C-1D073B01C545}" name="Biodiversidad" dataDxfId="20"/>
    <tableColumn id="3" xr3:uid="{EEC884D0-D5EA-9F43-AA9E-D325CE694CB3}" name="Suelo" dataDxfId="19"/>
    <tableColumn id="4" xr3:uid="{74ADF67B-C38B-1147-81E1-04AE57BE269B}" name="Recurso hídrico" dataDxfId="1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A97E4FC-3007-9845-8B37-23D22AABF29F}" name="Tabla_USpracticas" displayName="Tabla_USpracticas" ref="A1:H57" totalsRowShown="0" headerRowDxfId="17" headerRowBorderDxfId="15" tableBorderDxfId="16" totalsRowBorderDxfId="14">
  <autoFilter ref="A1:H57" xr:uid="{3A97E4FC-3007-9845-8B37-23D22AABF29F}"/>
  <tableColumns count="8">
    <tableColumn id="1" xr3:uid="{7F22C10F-2E2F-7846-BE39-48AFF885C10C}" name="Sector" dataDxfId="13"/>
    <tableColumn id="6" xr3:uid="{4B42A59B-4A00-3948-AA99-DFD3CB3722E8}" name="CS" dataDxfId="12"/>
    <tableColumn id="7" xr3:uid="{2CA51DF7-088D-A847-9FAF-9D2CA0A55E2B}" name="Nivel_forestal" dataDxfId="11"/>
    <tableColumn id="2" xr3:uid="{5863E808-1C98-0341-BE88-91600B08DD65}" name="Nivel de práctica" dataDxfId="10"/>
    <tableColumn id="3" xr3:uid="{ADE27925-547E-6347-B01F-4CAEF5EA1880}" name="Práctica" dataDxfId="9"/>
    <tableColumn id="4" xr3:uid="{207D9D6D-5AAF-3946-AFB1-04FB20EBD770}" name="Descripción" dataDxfId="8"/>
    <tableColumn id="5" xr3:uid="{7E2C2FFB-0DFC-354C-9700-8CF6813C2EBB}" name="Ejemplos " dataDxfId="7"/>
    <tableColumn id="8" xr3:uid="{49A4D451-EA7D-A44E-B5A2-6DEC260D0315}" name="Inversiones complementarias"/>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81633F9-406B-3949-8AEC-65B99C1630D1}" name="Tabla_RequisitosGenerales" displayName="Tabla_RequisitosGenerales" ref="A1:D7" totalsRowShown="0" headerRowDxfId="6" headerRowBorderDxfId="4" tableBorderDxfId="5" totalsRowBorderDxfId="3">
  <autoFilter ref="A1:D7" xr:uid="{D81633F9-406B-3949-8AEC-65B99C1630D1}"/>
  <tableColumns count="4">
    <tableColumn id="1" xr3:uid="{D7EEC4D6-989D-AB49-9CA7-E90DB78190C5}" name="Objetivo_ambiental"/>
    <tableColumn id="2" xr3:uid="{DC7B7C80-15C1-2E42-B1A0-AA9EB0990FD5}" name="Requisito_general" dataDxfId="2"/>
    <tableColumn id="3" xr3:uid="{A66C394E-B43C-DB49-8E62-4234875B7D68}" name="Preguntas_clave" dataDxfId="1"/>
    <tableColumn id="4" xr3:uid="{596CBE28-EAA7-3242-A94C-B4F1F542FAD6}" name="Fuentes_sugerida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5" dT="2025-12-02T13:47:28.55" personId="{6F875417-D940-4D6D-B59D-510756ED1AA2}" id="{986828C3-64DE-6E4E-B128-9F45EA723FFE}" done="1">
    <text xml:space="preserve">Revisar si aplica a gases, los indicadores son de la "transmisión y distribución de electricidad de fuentes renovables" en la TVC </text>
  </threadedComment>
  <threadedComment ref="D83" dT="2026-01-08T15:27:45.42" personId="{6F875417-D940-4D6D-B59D-510756ED1AA2}" id="{0E27A0EC-EE8E-2E4D-9C3B-24EF9CA20021}" done="1">
    <text>definido en la taxonomía como actividad económica (?)</text>
  </threadedComment>
</ThreadedComments>
</file>

<file path=xl/threadedComments/threadedComment2.xml><?xml version="1.0" encoding="utf-8"?>
<ThreadedComments xmlns="http://schemas.microsoft.com/office/spreadsheetml/2018/threadedcomments" xmlns:x="http://schemas.openxmlformats.org/spreadsheetml/2006/main">
  <threadedComment ref="D18" dT="2025-12-02T13:47:28.55" personId="{6F875417-D940-4D6D-B59D-510756ED1AA2}" id="{6ED44B83-471F-4128-8C8F-CE8CCC5E1107}" done="1">
    <text xml:space="preserve">Revisar si aplica a gases, los indicadores son de la "transmisión y distribución de electricidad de fuentes renovables" en la TVC </text>
  </threadedComment>
</ThreadedComments>
</file>

<file path=xl/threadedComments/threadedComment3.xml><?xml version="1.0" encoding="utf-8"?>
<ThreadedComments xmlns="http://schemas.microsoft.com/office/spreadsheetml/2018/threadedcomments" xmlns:x="http://schemas.openxmlformats.org/spreadsheetml/2006/main">
  <threadedComment ref="C36" dT="2026-01-08T15:27:45.42" personId="{6F875417-D940-4D6D-B59D-510756ED1AA2}" id="{BC1FFBA5-7773-488C-A186-1AA43DD84433}" done="1">
    <text>definido en la taxonomía como actividad económica (?)</text>
  </threadedComment>
</ThreadedComment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9.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_rels/sheet9.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8E9-EF0E-4D06-B9AA-6184024126DA}">
  <sheetPr filterMode="1"/>
  <dimension ref="A1:R67"/>
  <sheetViews>
    <sheetView showGridLines="0" topLeftCell="C1" zoomScaleNormal="100" workbookViewId="0">
      <pane ySplit="1" topLeftCell="A2" activePane="bottomLeft" state="frozen"/>
      <selection pane="bottomLeft" activeCell="E76" sqref="E76"/>
      <selection activeCell="C1" sqref="C1"/>
    </sheetView>
  </sheetViews>
  <sheetFormatPr defaultColWidth="11.42578125" defaultRowHeight="14.45"/>
  <cols>
    <col min="1" max="2" width="0" hidden="1" customWidth="1"/>
    <col min="3" max="4" width="46.28515625" style="20" customWidth="1"/>
    <col min="5" max="5" width="77" style="20" customWidth="1"/>
    <col min="6" max="6" width="61.42578125" style="20" customWidth="1"/>
    <col min="7" max="8" width="61.42578125" style="42" customWidth="1"/>
    <col min="9" max="16" width="61.42578125" style="61" customWidth="1"/>
    <col min="17" max="18" width="61.42578125" style="42" customWidth="1"/>
  </cols>
  <sheetData>
    <row r="1" spans="1:18" ht="36">
      <c r="A1" t="s">
        <v>0</v>
      </c>
      <c r="C1" s="30" t="s">
        <v>1</v>
      </c>
      <c r="D1" s="66" t="s">
        <v>2</v>
      </c>
      <c r="E1" s="67" t="s">
        <v>3</v>
      </c>
      <c r="F1" s="67" t="s">
        <v>4</v>
      </c>
      <c r="G1" s="68" t="s">
        <v>5</v>
      </c>
      <c r="H1" s="69" t="s">
        <v>6</v>
      </c>
      <c r="I1" s="68" t="s">
        <v>7</v>
      </c>
      <c r="J1" s="69" t="s">
        <v>6</v>
      </c>
      <c r="K1" s="68" t="s">
        <v>8</v>
      </c>
      <c r="L1" s="69" t="s">
        <v>6</v>
      </c>
      <c r="M1" s="68" t="s">
        <v>9</v>
      </c>
      <c r="N1" s="69" t="s">
        <v>6</v>
      </c>
      <c r="O1" s="68" t="s">
        <v>10</v>
      </c>
      <c r="P1" s="36" t="s">
        <v>6</v>
      </c>
      <c r="Q1" s="35" t="s">
        <v>11</v>
      </c>
      <c r="R1" s="64" t="s">
        <v>6</v>
      </c>
    </row>
    <row r="2" spans="1:18" s="20" customFormat="1" ht="409.6">
      <c r="C2" s="71" t="s">
        <v>12</v>
      </c>
      <c r="D2" s="72" t="s">
        <v>13</v>
      </c>
      <c r="E2" s="25" t="s">
        <v>14</v>
      </c>
      <c r="F2" s="25" t="s">
        <v>15</v>
      </c>
      <c r="G2" s="27" t="s">
        <v>16</v>
      </c>
      <c r="H2" s="4" t="s">
        <v>16</v>
      </c>
      <c r="I2" s="39" t="s">
        <v>16</v>
      </c>
      <c r="J2" s="40" t="s">
        <v>16</v>
      </c>
      <c r="K2" s="39" t="s">
        <v>17</v>
      </c>
      <c r="L2" s="40" t="s">
        <v>18</v>
      </c>
      <c r="M2" s="39" t="s">
        <v>19</v>
      </c>
      <c r="N2" s="40" t="s">
        <v>20</v>
      </c>
      <c r="O2" s="39" t="s">
        <v>21</v>
      </c>
      <c r="P2" s="16" t="s">
        <v>22</v>
      </c>
      <c r="Q2" s="28" t="s">
        <v>16</v>
      </c>
      <c r="R2" s="6" t="s">
        <v>16</v>
      </c>
    </row>
    <row r="3" spans="1:18" ht="409.6" hidden="1">
      <c r="C3" s="23" t="s">
        <v>23</v>
      </c>
      <c r="D3" s="14" t="s">
        <v>24</v>
      </c>
      <c r="E3" s="25" t="s">
        <v>25</v>
      </c>
      <c r="F3" s="25" t="s">
        <v>26</v>
      </c>
      <c r="G3" s="27"/>
      <c r="H3" s="4"/>
      <c r="I3" s="27"/>
      <c r="J3" s="4" t="s">
        <v>27</v>
      </c>
      <c r="K3" s="27" t="s">
        <v>28</v>
      </c>
      <c r="L3" s="4" t="s">
        <v>29</v>
      </c>
      <c r="M3" s="27" t="s">
        <v>30</v>
      </c>
      <c r="N3" s="4" t="s">
        <v>31</v>
      </c>
      <c r="O3" s="27" t="s">
        <v>32</v>
      </c>
      <c r="P3" s="16" t="s">
        <v>33</v>
      </c>
      <c r="Q3" s="28"/>
      <c r="R3" s="6"/>
    </row>
    <row r="4" spans="1:18" ht="273.60000000000002" hidden="1">
      <c r="C4" s="71" t="s">
        <v>34</v>
      </c>
      <c r="D4" s="72" t="s">
        <v>13</v>
      </c>
      <c r="E4" s="26" t="s">
        <v>35</v>
      </c>
      <c r="F4" s="25" t="s">
        <v>36</v>
      </c>
      <c r="G4" s="27" t="s">
        <v>16</v>
      </c>
      <c r="H4" s="4" t="s">
        <v>16</v>
      </c>
      <c r="I4" s="27" t="s">
        <v>16</v>
      </c>
      <c r="J4" s="4" t="s">
        <v>16</v>
      </c>
      <c r="K4" s="27" t="s">
        <v>37</v>
      </c>
      <c r="L4" s="4" t="s">
        <v>38</v>
      </c>
      <c r="M4" s="27" t="s">
        <v>30</v>
      </c>
      <c r="N4" s="4" t="s">
        <v>39</v>
      </c>
      <c r="O4" s="27" t="s">
        <v>40</v>
      </c>
      <c r="P4" s="16" t="s">
        <v>41</v>
      </c>
      <c r="Q4" s="28" t="s">
        <v>16</v>
      </c>
      <c r="R4" s="6" t="s">
        <v>16</v>
      </c>
    </row>
    <row r="5" spans="1:18" ht="409.6" hidden="1">
      <c r="C5" s="23" t="s">
        <v>42</v>
      </c>
      <c r="D5" s="14" t="s">
        <v>24</v>
      </c>
      <c r="E5" s="25" t="s">
        <v>43</v>
      </c>
      <c r="F5" s="25" t="s">
        <v>44</v>
      </c>
      <c r="G5" s="27"/>
      <c r="H5" s="4"/>
      <c r="I5" s="27"/>
      <c r="J5" s="4" t="s">
        <v>27</v>
      </c>
      <c r="K5" s="27" t="s">
        <v>45</v>
      </c>
      <c r="L5" s="4" t="s">
        <v>46</v>
      </c>
      <c r="M5" s="27"/>
      <c r="N5" s="4" t="s">
        <v>27</v>
      </c>
      <c r="O5" s="27" t="s">
        <v>47</v>
      </c>
      <c r="P5" s="16" t="s">
        <v>48</v>
      </c>
      <c r="Q5" s="28"/>
      <c r="R5" s="6"/>
    </row>
    <row r="6" spans="1:18" ht="273.60000000000002" hidden="1">
      <c r="B6" s="63"/>
      <c r="C6" s="71" t="s">
        <v>49</v>
      </c>
      <c r="D6" s="72" t="s">
        <v>13</v>
      </c>
      <c r="E6" s="25" t="s">
        <v>50</v>
      </c>
      <c r="F6" s="25" t="s">
        <v>51</v>
      </c>
      <c r="G6" s="27" t="s">
        <v>16</v>
      </c>
      <c r="H6" s="4" t="s">
        <v>16</v>
      </c>
      <c r="I6" s="27" t="s">
        <v>16</v>
      </c>
      <c r="J6" s="4" t="s">
        <v>16</v>
      </c>
      <c r="K6" s="27" t="s">
        <v>52</v>
      </c>
      <c r="L6" s="4" t="s">
        <v>53</v>
      </c>
      <c r="M6" s="27" t="s">
        <v>54</v>
      </c>
      <c r="N6" s="4" t="s">
        <v>55</v>
      </c>
      <c r="O6" s="27" t="s">
        <v>56</v>
      </c>
      <c r="P6" s="16" t="s">
        <v>57</v>
      </c>
      <c r="Q6" s="28" t="s">
        <v>16</v>
      </c>
      <c r="R6" s="6" t="s">
        <v>16</v>
      </c>
    </row>
    <row r="7" spans="1:18" ht="374.45" hidden="1">
      <c r="C7" s="23" t="s">
        <v>58</v>
      </c>
      <c r="D7" s="14" t="s">
        <v>24</v>
      </c>
      <c r="E7" s="4"/>
      <c r="F7" s="2" t="s">
        <v>27</v>
      </c>
      <c r="G7" s="3"/>
      <c r="H7" s="5" t="s">
        <v>27</v>
      </c>
      <c r="I7" s="4" t="s">
        <v>59</v>
      </c>
      <c r="J7" s="4" t="s">
        <v>27</v>
      </c>
      <c r="K7" s="4" t="s">
        <v>60</v>
      </c>
      <c r="L7" s="4" t="s">
        <v>27</v>
      </c>
      <c r="M7" s="4" t="s">
        <v>61</v>
      </c>
      <c r="N7" s="4" t="s">
        <v>27</v>
      </c>
      <c r="O7" s="4" t="s">
        <v>62</v>
      </c>
      <c r="P7" s="16" t="s">
        <v>27</v>
      </c>
      <c r="Q7" s="1"/>
      <c r="R7"/>
    </row>
    <row r="8" spans="1:18" ht="216" hidden="1">
      <c r="C8" s="71" t="s">
        <v>63</v>
      </c>
      <c r="D8" s="72" t="s">
        <v>13</v>
      </c>
      <c r="E8" s="25" t="s">
        <v>64</v>
      </c>
      <c r="F8" s="25" t="s">
        <v>65</v>
      </c>
      <c r="G8" s="27" t="s">
        <v>16</v>
      </c>
      <c r="H8" s="4" t="s">
        <v>16</v>
      </c>
      <c r="I8" s="27" t="s">
        <v>16</v>
      </c>
      <c r="J8" s="4" t="s">
        <v>16</v>
      </c>
      <c r="K8" s="27" t="s">
        <v>16</v>
      </c>
      <c r="L8" s="4" t="s">
        <v>66</v>
      </c>
      <c r="M8" s="27" t="s">
        <v>16</v>
      </c>
      <c r="N8" s="4" t="s">
        <v>16</v>
      </c>
      <c r="O8" s="27" t="s">
        <v>16</v>
      </c>
      <c r="P8" s="16" t="s">
        <v>67</v>
      </c>
      <c r="Q8" s="28" t="s">
        <v>16</v>
      </c>
      <c r="R8" s="6" t="s">
        <v>16</v>
      </c>
    </row>
    <row r="9" spans="1:18" ht="409.6" hidden="1">
      <c r="C9" s="23" t="s">
        <v>68</v>
      </c>
      <c r="D9" s="13" t="s">
        <v>24</v>
      </c>
      <c r="E9" s="3" t="s">
        <v>69</v>
      </c>
      <c r="F9" s="2" t="s">
        <v>27</v>
      </c>
      <c r="G9" s="3"/>
      <c r="H9" s="5" t="s">
        <v>27</v>
      </c>
      <c r="I9" s="4" t="s">
        <v>70</v>
      </c>
      <c r="J9" s="4" t="s">
        <v>27</v>
      </c>
      <c r="K9" s="4" t="s">
        <v>71</v>
      </c>
      <c r="L9" s="4" t="s">
        <v>27</v>
      </c>
      <c r="M9" s="4"/>
      <c r="N9" s="4" t="s">
        <v>27</v>
      </c>
      <c r="O9" s="4" t="s">
        <v>72</v>
      </c>
      <c r="P9" s="16" t="s">
        <v>27</v>
      </c>
      <c r="Q9" s="1"/>
      <c r="R9"/>
    </row>
    <row r="10" spans="1:18" ht="230.45" hidden="1">
      <c r="C10" s="23" t="s">
        <v>73</v>
      </c>
      <c r="D10" s="13" t="s">
        <v>24</v>
      </c>
      <c r="E10" s="3" t="s">
        <v>74</v>
      </c>
      <c r="F10" s="2" t="s">
        <v>27</v>
      </c>
      <c r="G10" s="3"/>
      <c r="H10" s="5" t="s">
        <v>27</v>
      </c>
      <c r="I10" s="4" t="s">
        <v>75</v>
      </c>
      <c r="J10" s="4" t="s">
        <v>27</v>
      </c>
      <c r="K10" s="4" t="s">
        <v>76</v>
      </c>
      <c r="L10" s="4" t="s">
        <v>27</v>
      </c>
      <c r="M10" s="4" t="s">
        <v>77</v>
      </c>
      <c r="N10" s="4" t="s">
        <v>27</v>
      </c>
      <c r="O10" s="4" t="s">
        <v>78</v>
      </c>
      <c r="P10" s="16" t="s">
        <v>27</v>
      </c>
      <c r="Q10" s="1"/>
      <c r="R10"/>
    </row>
    <row r="11" spans="1:18" ht="129.6" hidden="1">
      <c r="C11" s="23" t="s">
        <v>79</v>
      </c>
      <c r="D11" s="13" t="s">
        <v>24</v>
      </c>
      <c r="E11" s="2" t="s">
        <v>80</v>
      </c>
      <c r="F11" s="2" t="s">
        <v>27</v>
      </c>
      <c r="G11" s="3"/>
      <c r="H11" s="5" t="s">
        <v>27</v>
      </c>
      <c r="I11" s="4"/>
      <c r="J11" s="4" t="s">
        <v>27</v>
      </c>
      <c r="K11" s="4" t="s">
        <v>81</v>
      </c>
      <c r="L11" s="4" t="s">
        <v>27</v>
      </c>
      <c r="M11" s="4"/>
      <c r="N11" s="4" t="s">
        <v>27</v>
      </c>
      <c r="O11" s="4" t="s">
        <v>82</v>
      </c>
      <c r="P11" s="16" t="s">
        <v>27</v>
      </c>
      <c r="Q11" s="1"/>
      <c r="R11"/>
    </row>
    <row r="12" spans="1:18" ht="134.44999999999999" hidden="1">
      <c r="C12" s="23" t="s">
        <v>83</v>
      </c>
      <c r="D12" s="13" t="s">
        <v>24</v>
      </c>
      <c r="E12" s="3" t="s">
        <v>84</v>
      </c>
      <c r="F12" s="2" t="s">
        <v>27</v>
      </c>
      <c r="G12" s="3"/>
      <c r="H12" s="5" t="s">
        <v>27</v>
      </c>
      <c r="I12" s="4" t="s">
        <v>85</v>
      </c>
      <c r="J12" s="4" t="s">
        <v>27</v>
      </c>
      <c r="K12" s="4" t="s">
        <v>86</v>
      </c>
      <c r="L12" s="4" t="s">
        <v>27</v>
      </c>
      <c r="M12" s="4"/>
      <c r="N12" s="4" t="s">
        <v>27</v>
      </c>
      <c r="O12" s="4" t="s">
        <v>87</v>
      </c>
      <c r="P12" s="16" t="s">
        <v>27</v>
      </c>
      <c r="Q12" s="1"/>
      <c r="R12"/>
    </row>
    <row r="13" spans="1:18" ht="360" hidden="1">
      <c r="C13" s="23" t="s">
        <v>88</v>
      </c>
      <c r="D13" s="13" t="s">
        <v>24</v>
      </c>
      <c r="E13" s="3" t="s">
        <v>89</v>
      </c>
      <c r="F13" s="2" t="s">
        <v>27</v>
      </c>
      <c r="G13" s="3"/>
      <c r="H13" s="5" t="s">
        <v>27</v>
      </c>
      <c r="I13" s="4" t="s">
        <v>90</v>
      </c>
      <c r="J13" s="4" t="s">
        <v>27</v>
      </c>
      <c r="K13" s="4" t="s">
        <v>91</v>
      </c>
      <c r="L13" s="4" t="s">
        <v>27</v>
      </c>
      <c r="M13" s="4"/>
      <c r="N13" s="4" t="s">
        <v>27</v>
      </c>
      <c r="O13" s="4" t="s">
        <v>92</v>
      </c>
      <c r="P13" s="16" t="s">
        <v>27</v>
      </c>
      <c r="Q13" s="1"/>
      <c r="R13"/>
    </row>
    <row r="14" spans="1:18" ht="216" hidden="1">
      <c r="C14" s="23" t="s">
        <v>93</v>
      </c>
      <c r="D14" s="13" t="s">
        <v>24</v>
      </c>
      <c r="E14" s="3" t="s">
        <v>94</v>
      </c>
      <c r="F14" s="2" t="s">
        <v>27</v>
      </c>
      <c r="G14" s="3"/>
      <c r="H14" s="5" t="s">
        <v>27</v>
      </c>
      <c r="I14" s="4"/>
      <c r="J14" s="4" t="s">
        <v>27</v>
      </c>
      <c r="K14" s="4" t="s">
        <v>95</v>
      </c>
      <c r="L14" s="4" t="s">
        <v>27</v>
      </c>
      <c r="M14" s="4" t="s">
        <v>96</v>
      </c>
      <c r="N14" s="4" t="s">
        <v>27</v>
      </c>
      <c r="O14" s="4" t="s">
        <v>97</v>
      </c>
      <c r="P14" s="16" t="s">
        <v>27</v>
      </c>
      <c r="Q14" s="1"/>
      <c r="R14"/>
    </row>
    <row r="15" spans="1:18" ht="201.6" hidden="1">
      <c r="C15" s="23" t="s">
        <v>98</v>
      </c>
      <c r="D15" s="13" t="s">
        <v>24</v>
      </c>
      <c r="E15" s="3" t="s">
        <v>99</v>
      </c>
      <c r="F15" s="2" t="s">
        <v>27</v>
      </c>
      <c r="G15" s="3"/>
      <c r="H15" s="5" t="s">
        <v>27</v>
      </c>
      <c r="I15" s="4"/>
      <c r="J15" s="4" t="s">
        <v>27</v>
      </c>
      <c r="K15" s="4" t="s">
        <v>95</v>
      </c>
      <c r="L15" s="4" t="s">
        <v>27</v>
      </c>
      <c r="M15" s="4"/>
      <c r="N15" s="4" t="s">
        <v>27</v>
      </c>
      <c r="O15" s="4" t="s">
        <v>100</v>
      </c>
      <c r="P15" s="16" t="s">
        <v>27</v>
      </c>
      <c r="Q15" s="1"/>
      <c r="R15"/>
    </row>
    <row r="16" spans="1:18" ht="235.15" hidden="1">
      <c r="C16" s="23" t="s">
        <v>101</v>
      </c>
      <c r="D16" s="13" t="s">
        <v>24</v>
      </c>
      <c r="E16" s="2" t="s">
        <v>102</v>
      </c>
      <c r="F16" s="2" t="s">
        <v>27</v>
      </c>
      <c r="G16" s="3"/>
      <c r="H16" s="5" t="s">
        <v>27</v>
      </c>
      <c r="I16" s="4" t="s">
        <v>103</v>
      </c>
      <c r="J16" s="4" t="s">
        <v>27</v>
      </c>
      <c r="K16" s="4" t="s">
        <v>104</v>
      </c>
      <c r="L16" s="4" t="s">
        <v>27</v>
      </c>
      <c r="M16" s="4" t="s">
        <v>105</v>
      </c>
      <c r="N16" s="4" t="s">
        <v>27</v>
      </c>
      <c r="O16" s="4" t="s">
        <v>106</v>
      </c>
      <c r="P16" s="16" t="s">
        <v>27</v>
      </c>
      <c r="Q16" s="1"/>
      <c r="R16"/>
    </row>
    <row r="17" spans="3:18" ht="201.6" hidden="1">
      <c r="C17" s="23" t="s">
        <v>107</v>
      </c>
      <c r="D17" s="13" t="s">
        <v>24</v>
      </c>
      <c r="E17" s="3" t="s">
        <v>108</v>
      </c>
      <c r="F17" s="2" t="s">
        <v>27</v>
      </c>
      <c r="G17" s="3"/>
      <c r="H17" s="5" t="s">
        <v>27</v>
      </c>
      <c r="I17" s="4"/>
      <c r="J17" s="4" t="s">
        <v>27</v>
      </c>
      <c r="K17" s="4" t="s">
        <v>95</v>
      </c>
      <c r="L17" s="4" t="s">
        <v>27</v>
      </c>
      <c r="M17" s="4"/>
      <c r="N17" s="4" t="s">
        <v>27</v>
      </c>
      <c r="O17" s="4" t="s">
        <v>109</v>
      </c>
      <c r="P17" s="16" t="s">
        <v>27</v>
      </c>
      <c r="Q17" s="1"/>
      <c r="R17"/>
    </row>
    <row r="18" spans="3:18" ht="302.45" hidden="1">
      <c r="C18" s="23" t="s">
        <v>110</v>
      </c>
      <c r="D18" s="13" t="s">
        <v>24</v>
      </c>
      <c r="E18" s="3" t="s">
        <v>111</v>
      </c>
      <c r="F18" s="2" t="s">
        <v>27</v>
      </c>
      <c r="G18" s="3"/>
      <c r="H18" s="5" t="s">
        <v>27</v>
      </c>
      <c r="I18" s="4" t="s">
        <v>112</v>
      </c>
      <c r="J18" s="4" t="s">
        <v>27</v>
      </c>
      <c r="K18" s="4" t="s">
        <v>113</v>
      </c>
      <c r="L18" s="4" t="s">
        <v>27</v>
      </c>
      <c r="M18" s="4"/>
      <c r="N18" s="4" t="s">
        <v>27</v>
      </c>
      <c r="O18" s="4" t="s">
        <v>114</v>
      </c>
      <c r="P18" s="16" t="s">
        <v>27</v>
      </c>
      <c r="Q18" s="1"/>
      <c r="R18"/>
    </row>
    <row r="19" spans="3:18" ht="134.44999999999999" hidden="1">
      <c r="C19" s="23" t="s">
        <v>115</v>
      </c>
      <c r="D19" s="13" t="s">
        <v>24</v>
      </c>
      <c r="E19" s="2" t="s">
        <v>116</v>
      </c>
      <c r="F19" s="2" t="s">
        <v>27</v>
      </c>
      <c r="G19" s="3"/>
      <c r="H19" s="5" t="s">
        <v>27</v>
      </c>
      <c r="I19" s="4"/>
      <c r="J19" s="4" t="s">
        <v>27</v>
      </c>
      <c r="K19" s="4" t="s">
        <v>104</v>
      </c>
      <c r="L19" s="4" t="s">
        <v>27</v>
      </c>
      <c r="M19" s="4"/>
      <c r="N19" s="4" t="s">
        <v>27</v>
      </c>
      <c r="O19" s="4" t="s">
        <v>117</v>
      </c>
      <c r="P19" s="16" t="s">
        <v>27</v>
      </c>
      <c r="Q19" s="1"/>
      <c r="R19"/>
    </row>
    <row r="20" spans="3:18" ht="134.44999999999999" hidden="1">
      <c r="C20" s="23" t="s">
        <v>118</v>
      </c>
      <c r="D20" s="13" t="s">
        <v>24</v>
      </c>
      <c r="E20" s="2" t="s">
        <v>119</v>
      </c>
      <c r="F20" s="2" t="s">
        <v>27</v>
      </c>
      <c r="G20" s="3"/>
      <c r="H20" s="5" t="s">
        <v>27</v>
      </c>
      <c r="I20" s="4"/>
      <c r="J20" s="4" t="s">
        <v>27</v>
      </c>
      <c r="K20" s="4"/>
      <c r="L20" s="4" t="s">
        <v>27</v>
      </c>
      <c r="M20" s="4"/>
      <c r="N20" s="4" t="s">
        <v>27</v>
      </c>
      <c r="O20" s="4"/>
      <c r="P20" s="16" t="s">
        <v>27</v>
      </c>
      <c r="Q20" s="1"/>
      <c r="R20"/>
    </row>
    <row r="21" spans="3:18" ht="201.6" hidden="1">
      <c r="C21" s="71" t="s">
        <v>120</v>
      </c>
      <c r="D21" s="72" t="s">
        <v>13</v>
      </c>
      <c r="E21" s="25" t="s">
        <v>121</v>
      </c>
      <c r="F21" s="25" t="s">
        <v>122</v>
      </c>
      <c r="G21" s="27" t="s">
        <v>16</v>
      </c>
      <c r="H21" s="4" t="s">
        <v>16</v>
      </c>
      <c r="I21" s="27" t="s">
        <v>16</v>
      </c>
      <c r="J21" s="4" t="s">
        <v>123</v>
      </c>
      <c r="K21" s="27" t="s">
        <v>16</v>
      </c>
      <c r="L21" s="4" t="s">
        <v>124</v>
      </c>
      <c r="M21" s="27" t="s">
        <v>16</v>
      </c>
      <c r="N21" s="4" t="s">
        <v>16</v>
      </c>
      <c r="O21" s="27" t="s">
        <v>125</v>
      </c>
      <c r="P21" s="16" t="s">
        <v>126</v>
      </c>
      <c r="Q21" s="28" t="s">
        <v>16</v>
      </c>
      <c r="R21" s="6" t="s">
        <v>16</v>
      </c>
    </row>
    <row r="22" spans="3:18" ht="409.6" hidden="1">
      <c r="C22" s="88" t="s">
        <v>127</v>
      </c>
      <c r="D22" s="89" t="s">
        <v>13</v>
      </c>
      <c r="E22" s="25" t="s">
        <v>128</v>
      </c>
      <c r="F22" s="90" t="s">
        <v>129</v>
      </c>
      <c r="G22" s="91" t="s">
        <v>16</v>
      </c>
      <c r="H22" s="92" t="s">
        <v>16</v>
      </c>
      <c r="I22" s="93" t="s">
        <v>130</v>
      </c>
      <c r="J22" s="61" t="s">
        <v>131</v>
      </c>
      <c r="K22" s="93" t="s">
        <v>132</v>
      </c>
      <c r="L22" s="61" t="s">
        <v>133</v>
      </c>
      <c r="M22" s="93" t="s">
        <v>16</v>
      </c>
      <c r="N22" s="61" t="s">
        <v>16</v>
      </c>
      <c r="O22" s="93" t="s">
        <v>134</v>
      </c>
      <c r="P22" s="61" t="s">
        <v>135</v>
      </c>
      <c r="Q22" s="91" t="s">
        <v>16</v>
      </c>
      <c r="R22" s="55" t="s">
        <v>16</v>
      </c>
    </row>
    <row r="23" spans="3:18" ht="244.9" hidden="1">
      <c r="C23" s="12" t="s">
        <v>136</v>
      </c>
      <c r="D23" s="15" t="s">
        <v>13</v>
      </c>
      <c r="E23" s="25" t="s">
        <v>137</v>
      </c>
      <c r="F23" s="26" t="s">
        <v>138</v>
      </c>
      <c r="G23" s="37" t="s">
        <v>16</v>
      </c>
      <c r="H23" s="43" t="s">
        <v>16</v>
      </c>
      <c r="I23" s="39" t="s">
        <v>16</v>
      </c>
      <c r="J23" s="40" t="s">
        <v>139</v>
      </c>
      <c r="K23" s="39" t="s">
        <v>140</v>
      </c>
      <c r="L23" s="40" t="s">
        <v>141</v>
      </c>
      <c r="M23" s="39" t="s">
        <v>16</v>
      </c>
      <c r="N23" s="40" t="s">
        <v>16</v>
      </c>
      <c r="O23" s="39" t="s">
        <v>142</v>
      </c>
      <c r="P23" s="94" t="s">
        <v>143</v>
      </c>
      <c r="Q23" s="41" t="s">
        <v>16</v>
      </c>
      <c r="R23" s="55" t="s">
        <v>16</v>
      </c>
    </row>
    <row r="24" spans="3:18" ht="409.6" hidden="1">
      <c r="C24" s="23" t="s">
        <v>144</v>
      </c>
      <c r="D24" s="13" t="s">
        <v>24</v>
      </c>
      <c r="E24" s="3" t="s">
        <v>145</v>
      </c>
      <c r="F24" s="2" t="s">
        <v>27</v>
      </c>
      <c r="G24" s="3"/>
      <c r="H24" s="5" t="s">
        <v>27</v>
      </c>
      <c r="I24" s="4"/>
      <c r="J24" s="4" t="s">
        <v>27</v>
      </c>
      <c r="K24" s="4" t="s">
        <v>146</v>
      </c>
      <c r="L24" s="4" t="s">
        <v>27</v>
      </c>
      <c r="M24" s="4" t="s">
        <v>147</v>
      </c>
      <c r="N24" s="4" t="s">
        <v>27</v>
      </c>
      <c r="O24" s="4" t="s">
        <v>148</v>
      </c>
      <c r="P24" s="16" t="s">
        <v>27</v>
      </c>
      <c r="Q24" s="1"/>
      <c r="R24"/>
    </row>
    <row r="25" spans="3:18" ht="388.9" hidden="1">
      <c r="C25" s="12" t="s">
        <v>149</v>
      </c>
      <c r="D25" s="15" t="s">
        <v>13</v>
      </c>
      <c r="E25" s="25" t="s">
        <v>150</v>
      </c>
      <c r="F25" s="26" t="s">
        <v>151</v>
      </c>
      <c r="G25" s="37"/>
      <c r="H25" s="80"/>
      <c r="I25" s="39"/>
      <c r="J25" s="40" t="s">
        <v>27</v>
      </c>
      <c r="K25" s="39" t="s">
        <v>152</v>
      </c>
      <c r="L25" s="4" t="s">
        <v>153</v>
      </c>
      <c r="M25" s="39"/>
      <c r="N25" s="40" t="s">
        <v>27</v>
      </c>
      <c r="O25" s="39" t="s">
        <v>154</v>
      </c>
      <c r="P25" s="44" t="s">
        <v>27</v>
      </c>
      <c r="Q25" s="41"/>
      <c r="R25" s="55" t="s">
        <v>16</v>
      </c>
    </row>
    <row r="26" spans="3:18" ht="158.44999999999999" hidden="1">
      <c r="C26" s="23" t="s">
        <v>155</v>
      </c>
      <c r="D26" s="13" t="s">
        <v>24</v>
      </c>
      <c r="E26" s="3" t="s">
        <v>156</v>
      </c>
      <c r="F26" s="2" t="s">
        <v>27</v>
      </c>
      <c r="G26" s="3"/>
      <c r="H26" s="5" t="s">
        <v>27</v>
      </c>
      <c r="I26" s="4"/>
      <c r="J26" s="4" t="s">
        <v>27</v>
      </c>
      <c r="K26" s="4" t="s">
        <v>157</v>
      </c>
      <c r="L26" s="4" t="s">
        <v>27</v>
      </c>
      <c r="M26" s="4"/>
      <c r="N26" s="4" t="s">
        <v>27</v>
      </c>
      <c r="O26" s="4" t="s">
        <v>158</v>
      </c>
      <c r="P26" s="16" t="s">
        <v>27</v>
      </c>
      <c r="Q26" s="1"/>
      <c r="R26"/>
    </row>
    <row r="27" spans="3:18" ht="134.44999999999999" hidden="1">
      <c r="C27" s="23" t="s">
        <v>159</v>
      </c>
      <c r="D27" s="13" t="s">
        <v>24</v>
      </c>
      <c r="E27" s="2" t="s">
        <v>160</v>
      </c>
      <c r="F27" s="2" t="s">
        <v>27</v>
      </c>
      <c r="G27" s="3"/>
      <c r="H27" s="5" t="s">
        <v>27</v>
      </c>
      <c r="I27" s="4"/>
      <c r="J27" s="4" t="s">
        <v>27</v>
      </c>
      <c r="K27" s="4"/>
      <c r="L27" s="4" t="s">
        <v>27</v>
      </c>
      <c r="M27" s="4"/>
      <c r="N27" s="4" t="s">
        <v>27</v>
      </c>
      <c r="O27" s="4"/>
      <c r="P27" s="16" t="s">
        <v>27</v>
      </c>
      <c r="Q27" s="1"/>
      <c r="R27"/>
    </row>
    <row r="28" spans="3:18" ht="345.6" hidden="1">
      <c r="C28" s="12" t="s">
        <v>161</v>
      </c>
      <c r="D28" s="15" t="s">
        <v>13</v>
      </c>
      <c r="E28" s="26" t="s">
        <v>162</v>
      </c>
      <c r="F28" s="75" t="s">
        <v>163</v>
      </c>
      <c r="G28" s="77"/>
      <c r="H28" s="79"/>
      <c r="I28" s="82" t="s">
        <v>164</v>
      </c>
      <c r="J28" s="83" t="s">
        <v>165</v>
      </c>
      <c r="K28" s="82" t="s">
        <v>166</v>
      </c>
      <c r="L28" s="83" t="s">
        <v>167</v>
      </c>
      <c r="M28" s="82" t="s">
        <v>168</v>
      </c>
      <c r="N28" s="83" t="s">
        <v>169</v>
      </c>
      <c r="O28" s="82"/>
      <c r="P28" s="87"/>
      <c r="Q28" s="56" t="s">
        <v>170</v>
      </c>
      <c r="R28" s="65" t="s">
        <v>16</v>
      </c>
    </row>
    <row r="29" spans="3:18" ht="409.6" hidden="1">
      <c r="C29" s="12" t="s">
        <v>171</v>
      </c>
      <c r="D29" s="15" t="s">
        <v>13</v>
      </c>
      <c r="E29" s="31" t="s">
        <v>172</v>
      </c>
      <c r="F29" s="32" t="s">
        <v>173</v>
      </c>
      <c r="G29" s="45" t="s">
        <v>174</v>
      </c>
      <c r="H29" s="46" t="s">
        <v>175</v>
      </c>
      <c r="I29" s="45" t="s">
        <v>176</v>
      </c>
      <c r="J29" s="47" t="s">
        <v>177</v>
      </c>
      <c r="K29" s="45" t="s">
        <v>178</v>
      </c>
      <c r="L29" s="47" t="s">
        <v>179</v>
      </c>
      <c r="M29" s="45" t="s">
        <v>180</v>
      </c>
      <c r="N29" s="47" t="s">
        <v>181</v>
      </c>
      <c r="O29" s="45" t="s">
        <v>182</v>
      </c>
      <c r="P29" s="48" t="s">
        <v>183</v>
      </c>
      <c r="Q29" s="49" t="s">
        <v>16</v>
      </c>
      <c r="R29" s="65" t="s">
        <v>16</v>
      </c>
    </row>
    <row r="30" spans="3:18" ht="409.6" hidden="1">
      <c r="C30" s="12" t="s">
        <v>184</v>
      </c>
      <c r="D30" s="15" t="s">
        <v>13</v>
      </c>
      <c r="E30" s="33" t="s">
        <v>185</v>
      </c>
      <c r="F30" s="74" t="s">
        <v>186</v>
      </c>
      <c r="G30" s="51" t="s">
        <v>187</v>
      </c>
      <c r="H30" s="50" t="s">
        <v>188</v>
      </c>
      <c r="I30" s="51" t="s">
        <v>16</v>
      </c>
      <c r="J30" s="50" t="s">
        <v>16</v>
      </c>
      <c r="K30" s="51" t="s">
        <v>189</v>
      </c>
      <c r="L30" s="46" t="s">
        <v>190</v>
      </c>
      <c r="M30" s="51" t="s">
        <v>191</v>
      </c>
      <c r="N30" s="46" t="s">
        <v>181</v>
      </c>
      <c r="O30" s="51" t="s">
        <v>192</v>
      </c>
      <c r="P30" s="86" t="s">
        <v>193</v>
      </c>
      <c r="Q30" s="53" t="s">
        <v>16</v>
      </c>
      <c r="R30" s="65" t="s">
        <v>16</v>
      </c>
    </row>
    <row r="31" spans="3:18" ht="409.6" hidden="1">
      <c r="C31" s="12" t="s">
        <v>194</v>
      </c>
      <c r="D31" s="15" t="s">
        <v>13</v>
      </c>
      <c r="E31" s="33" t="s">
        <v>195</v>
      </c>
      <c r="F31" s="34" t="s">
        <v>196</v>
      </c>
      <c r="G31" s="51" t="s">
        <v>16</v>
      </c>
      <c r="H31" s="50" t="s">
        <v>16</v>
      </c>
      <c r="I31" s="51" t="s">
        <v>16</v>
      </c>
      <c r="J31" s="50" t="s">
        <v>16</v>
      </c>
      <c r="K31" s="51" t="s">
        <v>16</v>
      </c>
      <c r="L31" s="50" t="s">
        <v>16</v>
      </c>
      <c r="M31" s="51" t="s">
        <v>16</v>
      </c>
      <c r="N31" s="50" t="s">
        <v>16</v>
      </c>
      <c r="O31" s="51" t="s">
        <v>16</v>
      </c>
      <c r="P31" s="52" t="s">
        <v>16</v>
      </c>
      <c r="Q31" s="53" t="s">
        <v>16</v>
      </c>
      <c r="R31" s="65" t="s">
        <v>16</v>
      </c>
    </row>
    <row r="32" spans="3:18" ht="316.89999999999998" hidden="1">
      <c r="C32" s="23" t="s">
        <v>197</v>
      </c>
      <c r="D32" s="13" t="s">
        <v>24</v>
      </c>
      <c r="E32" s="3" t="s">
        <v>198</v>
      </c>
      <c r="F32" s="2" t="s">
        <v>27</v>
      </c>
      <c r="G32" s="3"/>
      <c r="H32" s="3"/>
      <c r="I32" s="4"/>
      <c r="J32" s="4" t="s">
        <v>27</v>
      </c>
      <c r="K32" s="4" t="s">
        <v>199</v>
      </c>
      <c r="L32" s="4" t="s">
        <v>27</v>
      </c>
      <c r="M32" s="4"/>
      <c r="N32" s="4" t="s">
        <v>27</v>
      </c>
      <c r="O32" s="4" t="s">
        <v>200</v>
      </c>
      <c r="P32" s="16" t="s">
        <v>27</v>
      </c>
      <c r="Q32" s="1"/>
      <c r="R32"/>
    </row>
    <row r="33" spans="3:18" ht="409.6" hidden="1">
      <c r="C33" s="12" t="s">
        <v>201</v>
      </c>
      <c r="D33" s="15" t="s">
        <v>13</v>
      </c>
      <c r="E33" s="25" t="s">
        <v>14</v>
      </c>
      <c r="F33" s="25" t="s">
        <v>15</v>
      </c>
      <c r="G33" s="27"/>
      <c r="H33" s="4"/>
      <c r="I33" s="27"/>
      <c r="J33" s="4" t="s">
        <v>27</v>
      </c>
      <c r="K33" s="27" t="s">
        <v>17</v>
      </c>
      <c r="L33" s="4" t="s">
        <v>202</v>
      </c>
      <c r="M33" s="27" t="s">
        <v>19</v>
      </c>
      <c r="N33" s="4" t="s">
        <v>203</v>
      </c>
      <c r="O33" s="27" t="s">
        <v>21</v>
      </c>
      <c r="P33" s="16" t="s">
        <v>204</v>
      </c>
      <c r="Q33" s="28"/>
      <c r="R33" s="55" t="s">
        <v>16</v>
      </c>
    </row>
    <row r="34" spans="3:18" ht="409.6" hidden="1">
      <c r="C34" s="12" t="s">
        <v>205</v>
      </c>
      <c r="D34" s="15" t="s">
        <v>13</v>
      </c>
      <c r="E34" s="25" t="s">
        <v>206</v>
      </c>
      <c r="F34" s="25" t="s">
        <v>207</v>
      </c>
      <c r="G34" s="27"/>
      <c r="H34" s="4"/>
      <c r="I34" s="27"/>
      <c r="J34" s="4" t="s">
        <v>27</v>
      </c>
      <c r="K34" s="27" t="s">
        <v>52</v>
      </c>
      <c r="L34" s="4" t="s">
        <v>208</v>
      </c>
      <c r="M34" s="27" t="s">
        <v>54</v>
      </c>
      <c r="N34" s="4" t="s">
        <v>209</v>
      </c>
      <c r="O34" s="27" t="s">
        <v>210</v>
      </c>
      <c r="P34" s="16" t="s">
        <v>211</v>
      </c>
      <c r="Q34" s="28"/>
      <c r="R34" s="55" t="s">
        <v>16</v>
      </c>
    </row>
    <row r="35" spans="3:18" ht="230.45" hidden="1">
      <c r="C35" s="23" t="s">
        <v>212</v>
      </c>
      <c r="D35" s="13" t="s">
        <v>24</v>
      </c>
      <c r="E35" s="3" t="s">
        <v>213</v>
      </c>
      <c r="F35" s="2" t="s">
        <v>27</v>
      </c>
      <c r="G35" s="3"/>
      <c r="H35" s="3"/>
      <c r="I35" s="4" t="s">
        <v>214</v>
      </c>
      <c r="J35" s="4" t="s">
        <v>27</v>
      </c>
      <c r="K35" s="4" t="s">
        <v>215</v>
      </c>
      <c r="L35" s="4" t="s">
        <v>27</v>
      </c>
      <c r="M35" s="4" t="s">
        <v>216</v>
      </c>
      <c r="N35" s="4" t="s">
        <v>27</v>
      </c>
      <c r="O35" s="4" t="s">
        <v>217</v>
      </c>
      <c r="P35" s="16" t="s">
        <v>27</v>
      </c>
      <c r="Q35" s="1"/>
      <c r="R35"/>
    </row>
    <row r="36" spans="3:18" ht="216" hidden="1">
      <c r="C36" s="12" t="s">
        <v>218</v>
      </c>
      <c r="D36" s="15" t="s">
        <v>13</v>
      </c>
      <c r="E36" s="25" t="s">
        <v>25</v>
      </c>
      <c r="F36" s="26" t="s">
        <v>26</v>
      </c>
      <c r="G36" s="37"/>
      <c r="H36" s="38"/>
      <c r="I36" s="39"/>
      <c r="J36" s="40" t="s">
        <v>27</v>
      </c>
      <c r="K36" s="39" t="s">
        <v>28</v>
      </c>
      <c r="L36" s="40" t="s">
        <v>27</v>
      </c>
      <c r="M36" s="39" t="s">
        <v>219</v>
      </c>
      <c r="N36" s="40" t="s">
        <v>27</v>
      </c>
      <c r="O36" s="39" t="s">
        <v>32</v>
      </c>
      <c r="P36" s="44"/>
      <c r="Q36" s="41" t="s">
        <v>16</v>
      </c>
      <c r="R36" s="55" t="s">
        <v>16</v>
      </c>
    </row>
    <row r="37" spans="3:18" ht="172.9" hidden="1">
      <c r="C37" s="23" t="s">
        <v>220</v>
      </c>
      <c r="D37" s="13" t="s">
        <v>24</v>
      </c>
      <c r="E37" s="3" t="s">
        <v>221</v>
      </c>
      <c r="F37" s="2" t="s">
        <v>27</v>
      </c>
      <c r="G37" s="3"/>
      <c r="H37" s="3"/>
      <c r="I37" s="4"/>
      <c r="J37" s="4" t="s">
        <v>27</v>
      </c>
      <c r="K37" s="4" t="s">
        <v>222</v>
      </c>
      <c r="L37" s="4" t="s">
        <v>27</v>
      </c>
      <c r="M37" s="4"/>
      <c r="N37" s="4" t="s">
        <v>27</v>
      </c>
      <c r="O37" s="4" t="s">
        <v>223</v>
      </c>
      <c r="P37" s="16" t="s">
        <v>27</v>
      </c>
      <c r="Q37" s="1"/>
      <c r="R37"/>
    </row>
    <row r="38" spans="3:18" ht="409.6" hidden="1">
      <c r="C38" s="12" t="s">
        <v>224</v>
      </c>
      <c r="D38" s="15" t="s">
        <v>13</v>
      </c>
      <c r="E38" s="25" t="s">
        <v>206</v>
      </c>
      <c r="F38" s="26" t="s">
        <v>207</v>
      </c>
      <c r="G38" s="37"/>
      <c r="H38" s="38"/>
      <c r="I38" s="39"/>
      <c r="J38" s="40" t="s">
        <v>27</v>
      </c>
      <c r="K38" s="39" t="s">
        <v>225</v>
      </c>
      <c r="L38" s="40" t="s">
        <v>27</v>
      </c>
      <c r="M38" s="39" t="s">
        <v>226</v>
      </c>
      <c r="N38" s="40" t="s">
        <v>27</v>
      </c>
      <c r="O38" s="39" t="s">
        <v>210</v>
      </c>
      <c r="P38" s="44" t="s">
        <v>27</v>
      </c>
      <c r="Q38" s="41"/>
      <c r="R38" s="55" t="s">
        <v>16</v>
      </c>
    </row>
    <row r="39" spans="3:18" ht="409.6" hidden="1">
      <c r="C39" s="12" t="s">
        <v>227</v>
      </c>
      <c r="D39" s="15" t="s">
        <v>13</v>
      </c>
      <c r="E39" s="25" t="s">
        <v>228</v>
      </c>
      <c r="F39" s="26" t="s">
        <v>229</v>
      </c>
      <c r="G39" s="37"/>
      <c r="H39" s="38"/>
      <c r="I39" s="39" t="s">
        <v>230</v>
      </c>
      <c r="J39" s="40" t="s">
        <v>231</v>
      </c>
      <c r="K39" s="39" t="s">
        <v>232</v>
      </c>
      <c r="L39" s="40" t="s">
        <v>233</v>
      </c>
      <c r="M39" s="39"/>
      <c r="N39" s="40" t="s">
        <v>27</v>
      </c>
      <c r="O39" s="39" t="s">
        <v>234</v>
      </c>
      <c r="P39" s="44" t="s">
        <v>235</v>
      </c>
      <c r="Q39" s="41"/>
      <c r="R39" s="55"/>
    </row>
    <row r="40" spans="3:18" ht="409.6" hidden="1">
      <c r="C40" s="23" t="s">
        <v>236</v>
      </c>
      <c r="D40" s="13" t="s">
        <v>24</v>
      </c>
      <c r="E40" s="3" t="s">
        <v>237</v>
      </c>
      <c r="F40" s="2" t="s">
        <v>27</v>
      </c>
      <c r="G40" s="3"/>
      <c r="H40" s="3"/>
      <c r="I40" s="4"/>
      <c r="J40" s="4" t="s">
        <v>27</v>
      </c>
      <c r="K40" s="4"/>
      <c r="L40" s="4" t="s">
        <v>27</v>
      </c>
      <c r="M40" s="4"/>
      <c r="N40" s="4" t="s">
        <v>27</v>
      </c>
      <c r="O40" s="4" t="s">
        <v>238</v>
      </c>
      <c r="P40" s="16" t="s">
        <v>27</v>
      </c>
      <c r="Q40" s="1"/>
      <c r="R40"/>
    </row>
    <row r="41" spans="3:18" ht="259.14999999999998" hidden="1">
      <c r="C41" s="23" t="s">
        <v>239</v>
      </c>
      <c r="D41" s="13" t="s">
        <v>24</v>
      </c>
      <c r="E41" s="3" t="s">
        <v>240</v>
      </c>
      <c r="F41" s="2" t="s">
        <v>27</v>
      </c>
      <c r="G41" s="3"/>
      <c r="H41" s="3"/>
      <c r="I41" s="4"/>
      <c r="J41" s="4" t="s">
        <v>27</v>
      </c>
      <c r="K41" s="4"/>
      <c r="L41" s="4" t="s">
        <v>27</v>
      </c>
      <c r="M41" s="4"/>
      <c r="N41" s="4" t="s">
        <v>27</v>
      </c>
      <c r="O41" s="4" t="s">
        <v>241</v>
      </c>
      <c r="P41" s="16" t="s">
        <v>27</v>
      </c>
      <c r="Q41" s="1"/>
      <c r="R41"/>
    </row>
    <row r="42" spans="3:18" ht="388.9" hidden="1">
      <c r="C42" s="12" t="s">
        <v>242</v>
      </c>
      <c r="D42" s="15" t="s">
        <v>13</v>
      </c>
      <c r="E42" s="25" t="s">
        <v>243</v>
      </c>
      <c r="F42" s="26" t="s">
        <v>244</v>
      </c>
      <c r="G42" s="37"/>
      <c r="H42" s="38"/>
      <c r="I42" s="39"/>
      <c r="J42" s="40" t="s">
        <v>27</v>
      </c>
      <c r="K42" s="39"/>
      <c r="L42" s="40" t="s">
        <v>27</v>
      </c>
      <c r="M42" s="39" t="s">
        <v>245</v>
      </c>
      <c r="N42" s="40" t="s">
        <v>246</v>
      </c>
      <c r="O42" s="39" t="s">
        <v>247</v>
      </c>
      <c r="P42" s="44" t="s">
        <v>248</v>
      </c>
      <c r="Q42" s="41"/>
      <c r="R42" s="55"/>
    </row>
    <row r="43" spans="3:18" ht="129.6" hidden="1">
      <c r="C43" s="23" t="s">
        <v>249</v>
      </c>
      <c r="D43" s="13" t="s">
        <v>24</v>
      </c>
      <c r="E43" s="3" t="s">
        <v>250</v>
      </c>
      <c r="F43" s="2" t="s">
        <v>27</v>
      </c>
      <c r="G43" s="3"/>
      <c r="H43" s="3"/>
      <c r="I43" s="4"/>
      <c r="J43" s="4" t="s">
        <v>27</v>
      </c>
      <c r="K43" s="4"/>
      <c r="L43" s="4" t="s">
        <v>27</v>
      </c>
      <c r="M43" s="4" t="s">
        <v>251</v>
      </c>
      <c r="N43" s="4" t="s">
        <v>27</v>
      </c>
      <c r="O43" s="4" t="s">
        <v>252</v>
      </c>
      <c r="P43" s="16" t="s">
        <v>27</v>
      </c>
      <c r="Q43" s="1"/>
      <c r="R43"/>
    </row>
    <row r="44" spans="3:18" ht="134.44999999999999" hidden="1">
      <c r="C44" s="23" t="s">
        <v>253</v>
      </c>
      <c r="D44" s="13" t="s">
        <v>24</v>
      </c>
      <c r="E44" s="3" t="s">
        <v>254</v>
      </c>
      <c r="F44" s="2" t="s">
        <v>27</v>
      </c>
      <c r="G44" s="3"/>
      <c r="H44" s="3"/>
      <c r="I44" s="4"/>
      <c r="J44" s="4" t="s">
        <v>27</v>
      </c>
      <c r="K44" s="4"/>
      <c r="L44" s="4" t="s">
        <v>27</v>
      </c>
      <c r="M44" s="4" t="s">
        <v>255</v>
      </c>
      <c r="N44" s="4" t="s">
        <v>27</v>
      </c>
      <c r="O44" s="4" t="s">
        <v>256</v>
      </c>
      <c r="P44" s="16" t="s">
        <v>27</v>
      </c>
      <c r="Q44" s="1"/>
      <c r="R44"/>
    </row>
    <row r="45" spans="3:18" ht="409.6" hidden="1">
      <c r="C45" s="23" t="s">
        <v>257</v>
      </c>
      <c r="D45" s="13" t="s">
        <v>24</v>
      </c>
      <c r="E45" s="3" t="s">
        <v>258</v>
      </c>
      <c r="F45" s="2" t="s">
        <v>27</v>
      </c>
      <c r="G45" s="3"/>
      <c r="H45" s="3"/>
      <c r="I45" s="4"/>
      <c r="J45" s="4" t="s">
        <v>27</v>
      </c>
      <c r="K45" s="4"/>
      <c r="L45" s="4" t="s">
        <v>27</v>
      </c>
      <c r="M45" s="4"/>
      <c r="N45" s="4" t="s">
        <v>27</v>
      </c>
      <c r="O45" s="4" t="s">
        <v>259</v>
      </c>
      <c r="P45" s="16" t="s">
        <v>27</v>
      </c>
      <c r="Q45" s="1"/>
      <c r="R45"/>
    </row>
    <row r="46" spans="3:18" ht="86.45" hidden="1">
      <c r="C46" s="23" t="s">
        <v>260</v>
      </c>
      <c r="D46" s="13" t="s">
        <v>24</v>
      </c>
      <c r="E46" s="3" t="s">
        <v>261</v>
      </c>
      <c r="F46" s="2" t="s">
        <v>27</v>
      </c>
      <c r="G46" s="3"/>
      <c r="H46" s="3"/>
      <c r="I46" s="4"/>
      <c r="J46" s="4" t="s">
        <v>27</v>
      </c>
      <c r="K46" s="4"/>
      <c r="L46" s="4" t="s">
        <v>27</v>
      </c>
      <c r="M46" s="4"/>
      <c r="N46" s="4" t="s">
        <v>27</v>
      </c>
      <c r="O46" s="4" t="s">
        <v>252</v>
      </c>
      <c r="P46" s="16" t="s">
        <v>27</v>
      </c>
      <c r="Q46" s="1"/>
      <c r="R46"/>
    </row>
    <row r="47" spans="3:18" ht="374.45" hidden="1">
      <c r="C47" s="12" t="s">
        <v>262</v>
      </c>
      <c r="D47" s="15" t="s">
        <v>13</v>
      </c>
      <c r="E47" s="25" t="s">
        <v>263</v>
      </c>
      <c r="F47" s="26" t="s">
        <v>264</v>
      </c>
      <c r="G47" s="37"/>
      <c r="H47" s="38"/>
      <c r="I47" s="39"/>
      <c r="J47" s="40" t="s">
        <v>27</v>
      </c>
      <c r="K47" s="39"/>
      <c r="L47" s="40" t="s">
        <v>27</v>
      </c>
      <c r="M47" s="39"/>
      <c r="N47" s="40" t="s">
        <v>27</v>
      </c>
      <c r="O47" s="39" t="s">
        <v>265</v>
      </c>
      <c r="P47" s="44" t="s">
        <v>266</v>
      </c>
      <c r="Q47" s="41"/>
      <c r="R47" s="55"/>
    </row>
    <row r="48" spans="3:18" ht="72" hidden="1">
      <c r="C48" s="23" t="s">
        <v>267</v>
      </c>
      <c r="D48" s="13" t="s">
        <v>24</v>
      </c>
      <c r="E48" s="3" t="s">
        <v>268</v>
      </c>
      <c r="F48" s="2" t="s">
        <v>27</v>
      </c>
      <c r="G48" s="3"/>
      <c r="H48" s="3"/>
      <c r="I48" s="4"/>
      <c r="J48" s="4" t="s">
        <v>27</v>
      </c>
      <c r="K48" s="4"/>
      <c r="L48" s="4" t="s">
        <v>27</v>
      </c>
      <c r="M48" s="4"/>
      <c r="N48" s="4" t="s">
        <v>27</v>
      </c>
      <c r="O48" s="4" t="s">
        <v>269</v>
      </c>
      <c r="P48" s="16" t="s">
        <v>27</v>
      </c>
      <c r="Q48" s="1"/>
      <c r="R48"/>
    </row>
    <row r="49" spans="3:18" ht="134.44999999999999" hidden="1">
      <c r="C49" s="23" t="s">
        <v>270</v>
      </c>
      <c r="D49" s="13" t="s">
        <v>24</v>
      </c>
      <c r="E49" s="2" t="s">
        <v>271</v>
      </c>
      <c r="F49" s="2" t="s">
        <v>27</v>
      </c>
      <c r="G49" s="3"/>
      <c r="H49" s="3"/>
      <c r="I49" s="4"/>
      <c r="J49" s="4" t="s">
        <v>27</v>
      </c>
      <c r="K49" s="4"/>
      <c r="L49" s="4" t="s">
        <v>27</v>
      </c>
      <c r="M49" s="4"/>
      <c r="N49" s="4" t="s">
        <v>27</v>
      </c>
      <c r="O49" s="4"/>
      <c r="P49" s="16" t="s">
        <v>27</v>
      </c>
      <c r="Q49" s="1"/>
      <c r="R49"/>
    </row>
    <row r="50" spans="3:18" ht="288" hidden="1">
      <c r="C50" s="23" t="s">
        <v>272</v>
      </c>
      <c r="D50" s="13" t="s">
        <v>24</v>
      </c>
      <c r="E50" s="3" t="s">
        <v>273</v>
      </c>
      <c r="F50" s="2" t="s">
        <v>27</v>
      </c>
      <c r="G50" s="3"/>
      <c r="H50" s="3"/>
      <c r="I50" s="4"/>
      <c r="J50" s="4" t="s">
        <v>27</v>
      </c>
      <c r="K50" s="4" t="s">
        <v>274</v>
      </c>
      <c r="L50" s="4" t="s">
        <v>27</v>
      </c>
      <c r="M50" s="4"/>
      <c r="N50" s="4" t="s">
        <v>27</v>
      </c>
      <c r="O50" s="4" t="s">
        <v>275</v>
      </c>
      <c r="P50" s="16" t="s">
        <v>27</v>
      </c>
      <c r="Q50" s="1"/>
      <c r="R50"/>
    </row>
    <row r="51" spans="3:18" ht="403.15" hidden="1">
      <c r="C51" s="23" t="s">
        <v>276</v>
      </c>
      <c r="D51" s="13" t="s">
        <v>24</v>
      </c>
      <c r="E51" s="3" t="s">
        <v>277</v>
      </c>
      <c r="F51" s="2" t="s">
        <v>27</v>
      </c>
      <c r="G51" s="3"/>
      <c r="H51" s="3"/>
      <c r="I51" s="4"/>
      <c r="J51" s="4" t="s">
        <v>27</v>
      </c>
      <c r="K51" s="4" t="s">
        <v>278</v>
      </c>
      <c r="L51" s="4" t="s">
        <v>27</v>
      </c>
      <c r="M51" s="4"/>
      <c r="N51" s="4" t="s">
        <v>27</v>
      </c>
      <c r="O51" s="4" t="s">
        <v>279</v>
      </c>
      <c r="P51" s="16" t="s">
        <v>27</v>
      </c>
      <c r="Q51" s="1"/>
      <c r="R51"/>
    </row>
    <row r="52" spans="3:18" ht="134.44999999999999" hidden="1">
      <c r="C52" s="23" t="s">
        <v>280</v>
      </c>
      <c r="D52" s="13" t="s">
        <v>24</v>
      </c>
      <c r="E52" s="2" t="s">
        <v>281</v>
      </c>
      <c r="F52" s="2" t="s">
        <v>27</v>
      </c>
      <c r="G52" s="3"/>
      <c r="H52" s="3"/>
      <c r="I52" s="4"/>
      <c r="J52" s="4" t="s">
        <v>27</v>
      </c>
      <c r="K52" s="4"/>
      <c r="L52" s="4" t="s">
        <v>27</v>
      </c>
      <c r="M52" s="4"/>
      <c r="N52" s="4" t="s">
        <v>27</v>
      </c>
      <c r="O52" s="4"/>
      <c r="P52" s="16" t="s">
        <v>27</v>
      </c>
      <c r="Q52" s="1"/>
      <c r="R52"/>
    </row>
    <row r="53" spans="3:18" ht="345.6" hidden="1">
      <c r="C53" s="12" t="s">
        <v>282</v>
      </c>
      <c r="D53" s="15" t="s">
        <v>13</v>
      </c>
      <c r="E53" s="31" t="s">
        <v>283</v>
      </c>
      <c r="F53" s="31" t="s">
        <v>284</v>
      </c>
      <c r="G53" s="76" t="s">
        <v>16</v>
      </c>
      <c r="H53" s="78" t="s">
        <v>16</v>
      </c>
      <c r="I53" s="76" t="s">
        <v>16</v>
      </c>
      <c r="J53" s="78" t="s">
        <v>16</v>
      </c>
      <c r="K53" s="76" t="s">
        <v>16</v>
      </c>
      <c r="L53" s="78" t="s">
        <v>16</v>
      </c>
      <c r="M53" s="76" t="s">
        <v>16</v>
      </c>
      <c r="N53" s="78" t="s">
        <v>16</v>
      </c>
      <c r="O53" s="76" t="s">
        <v>16</v>
      </c>
      <c r="P53" s="85" t="s">
        <v>16</v>
      </c>
      <c r="Q53" s="49" t="s">
        <v>16</v>
      </c>
      <c r="R53" s="55" t="s">
        <v>16</v>
      </c>
    </row>
    <row r="54" spans="3:18" ht="259.14999999999998" hidden="1">
      <c r="C54" s="12" t="s">
        <v>285</v>
      </c>
      <c r="D54" s="15" t="s">
        <v>13</v>
      </c>
      <c r="E54" s="25" t="s">
        <v>286</v>
      </c>
      <c r="F54" s="26" t="s">
        <v>287</v>
      </c>
      <c r="G54" s="37" t="s">
        <v>16</v>
      </c>
      <c r="H54" s="38" t="s">
        <v>16</v>
      </c>
      <c r="I54" s="39" t="s">
        <v>288</v>
      </c>
      <c r="J54" s="40" t="s">
        <v>289</v>
      </c>
      <c r="K54" s="39" t="s">
        <v>290</v>
      </c>
      <c r="L54" s="40" t="s">
        <v>291</v>
      </c>
      <c r="M54" s="39" t="s">
        <v>16</v>
      </c>
      <c r="N54" s="40" t="s">
        <v>16</v>
      </c>
      <c r="O54" s="39" t="s">
        <v>292</v>
      </c>
      <c r="P54" s="44" t="s">
        <v>293</v>
      </c>
      <c r="Q54" s="41" t="s">
        <v>16</v>
      </c>
      <c r="R54" s="55" t="s">
        <v>16</v>
      </c>
    </row>
    <row r="55" spans="3:18" ht="409.6" hidden="1">
      <c r="C55" s="12" t="s">
        <v>294</v>
      </c>
      <c r="D55" s="15" t="s">
        <v>13</v>
      </c>
      <c r="E55" s="25" t="s">
        <v>295</v>
      </c>
      <c r="F55" s="26" t="s">
        <v>296</v>
      </c>
      <c r="G55" s="37" t="s">
        <v>16</v>
      </c>
      <c r="H55" s="70" t="s">
        <v>16</v>
      </c>
      <c r="I55" s="39" t="s">
        <v>297</v>
      </c>
      <c r="J55" s="40" t="s">
        <v>298</v>
      </c>
      <c r="K55" s="39" t="s">
        <v>299</v>
      </c>
      <c r="L55" s="40" t="s">
        <v>300</v>
      </c>
      <c r="M55" s="39" t="s">
        <v>301</v>
      </c>
      <c r="N55" s="40" t="s">
        <v>302</v>
      </c>
      <c r="O55" s="39" t="s">
        <v>303</v>
      </c>
      <c r="P55" s="44" t="s">
        <v>304</v>
      </c>
      <c r="Q55" s="41" t="s">
        <v>16</v>
      </c>
      <c r="R55" s="55"/>
    </row>
    <row r="56" spans="3:18" ht="302.45" hidden="1">
      <c r="C56" s="12" t="s">
        <v>305</v>
      </c>
      <c r="D56" s="15" t="s">
        <v>13</v>
      </c>
      <c r="E56" s="25" t="s">
        <v>306</v>
      </c>
      <c r="F56" s="62" t="s">
        <v>307</v>
      </c>
      <c r="G56" s="37" t="s">
        <v>16</v>
      </c>
      <c r="H56" s="70" t="s">
        <v>16</v>
      </c>
      <c r="I56" s="39" t="s">
        <v>308</v>
      </c>
      <c r="J56" s="40" t="s">
        <v>309</v>
      </c>
      <c r="K56" s="39" t="s">
        <v>310</v>
      </c>
      <c r="L56" s="40" t="s">
        <v>311</v>
      </c>
      <c r="M56" s="39" t="s">
        <v>312</v>
      </c>
      <c r="N56" s="40" t="s">
        <v>313</v>
      </c>
      <c r="O56" s="39" t="s">
        <v>314</v>
      </c>
      <c r="P56" s="44" t="s">
        <v>315</v>
      </c>
      <c r="Q56" s="41" t="s">
        <v>16</v>
      </c>
      <c r="R56" s="55"/>
    </row>
    <row r="57" spans="3:18" ht="134.44999999999999" hidden="1">
      <c r="C57" s="23" t="s">
        <v>316</v>
      </c>
      <c r="D57" s="13" t="s">
        <v>24</v>
      </c>
      <c r="E57" s="2" t="s">
        <v>317</v>
      </c>
      <c r="F57" s="2" t="s">
        <v>27</v>
      </c>
      <c r="G57" s="3"/>
      <c r="H57" s="3"/>
      <c r="I57" s="4"/>
      <c r="J57" s="4" t="s">
        <v>27</v>
      </c>
      <c r="K57" s="4"/>
      <c r="L57" s="4" t="s">
        <v>27</v>
      </c>
      <c r="M57" s="4"/>
      <c r="N57" s="4" t="s">
        <v>27</v>
      </c>
      <c r="O57" s="4"/>
      <c r="P57" s="16" t="s">
        <v>27</v>
      </c>
      <c r="Q57" s="1"/>
      <c r="R57"/>
    </row>
    <row r="58" spans="3:18" ht="187.15" hidden="1">
      <c r="C58" s="12" t="s">
        <v>318</v>
      </c>
      <c r="D58" s="15" t="s">
        <v>13</v>
      </c>
      <c r="E58" s="25" t="s">
        <v>43</v>
      </c>
      <c r="F58" s="26" t="s">
        <v>44</v>
      </c>
      <c r="G58" s="37"/>
      <c r="H58" s="38"/>
      <c r="I58" s="39"/>
      <c r="J58" s="40" t="s">
        <v>27</v>
      </c>
      <c r="K58" s="39" t="s">
        <v>45</v>
      </c>
      <c r="L58" s="40" t="s">
        <v>27</v>
      </c>
      <c r="M58" s="39"/>
      <c r="N58" s="40" t="s">
        <v>27</v>
      </c>
      <c r="O58" s="39" t="s">
        <v>47</v>
      </c>
      <c r="P58" s="44" t="s">
        <v>27</v>
      </c>
      <c r="Q58" s="41"/>
      <c r="R58" s="55"/>
    </row>
    <row r="59" spans="3:18" ht="409.6" hidden="1">
      <c r="C59" s="12" t="s">
        <v>319</v>
      </c>
      <c r="D59" s="15" t="s">
        <v>13</v>
      </c>
      <c r="E59" s="25" t="s">
        <v>320</v>
      </c>
      <c r="F59" s="26" t="s">
        <v>321</v>
      </c>
      <c r="G59" s="37"/>
      <c r="H59" s="38"/>
      <c r="I59" s="39" t="s">
        <v>322</v>
      </c>
      <c r="J59" s="40" t="s">
        <v>27</v>
      </c>
      <c r="K59" s="39"/>
      <c r="L59" s="40" t="s">
        <v>27</v>
      </c>
      <c r="M59" s="39"/>
      <c r="N59" s="40" t="s">
        <v>27</v>
      </c>
      <c r="O59" s="39" t="s">
        <v>323</v>
      </c>
      <c r="P59" s="44" t="s">
        <v>27</v>
      </c>
      <c r="Q59" s="41"/>
      <c r="R59" s="55"/>
    </row>
    <row r="60" spans="3:18" ht="409.6" hidden="1">
      <c r="C60" s="23" t="s">
        <v>324</v>
      </c>
      <c r="D60" s="13" t="s">
        <v>24</v>
      </c>
      <c r="E60" s="3" t="s">
        <v>325</v>
      </c>
      <c r="F60" s="2" t="s">
        <v>27</v>
      </c>
      <c r="G60" s="3"/>
      <c r="H60" s="3"/>
      <c r="I60" s="4"/>
      <c r="J60" s="4" t="s">
        <v>27</v>
      </c>
      <c r="K60" s="4" t="s">
        <v>326</v>
      </c>
      <c r="L60" s="4" t="s">
        <v>27</v>
      </c>
      <c r="M60" s="4" t="s">
        <v>327</v>
      </c>
      <c r="N60" s="4" t="s">
        <v>27</v>
      </c>
      <c r="O60" s="4" t="s">
        <v>328</v>
      </c>
      <c r="P60" s="16" t="s">
        <v>27</v>
      </c>
      <c r="Q60" s="1"/>
      <c r="R60"/>
    </row>
    <row r="61" spans="3:18" ht="409.6" hidden="1">
      <c r="C61" s="23" t="s">
        <v>329</v>
      </c>
      <c r="D61" s="18" t="s">
        <v>24</v>
      </c>
      <c r="E61" s="3" t="s">
        <v>330</v>
      </c>
      <c r="F61" s="2" t="s">
        <v>27</v>
      </c>
      <c r="G61" s="3" t="s">
        <v>331</v>
      </c>
      <c r="H61" s="3"/>
      <c r="I61" s="4" t="s">
        <v>332</v>
      </c>
      <c r="J61" s="4" t="s">
        <v>27</v>
      </c>
      <c r="K61" s="4" t="s">
        <v>333</v>
      </c>
      <c r="L61" s="4" t="s">
        <v>27</v>
      </c>
      <c r="M61" s="4"/>
      <c r="N61" s="4" t="s">
        <v>27</v>
      </c>
      <c r="O61" s="4" t="s">
        <v>334</v>
      </c>
      <c r="P61" s="16" t="s">
        <v>27</v>
      </c>
      <c r="Q61" s="1"/>
      <c r="R61"/>
    </row>
    <row r="62" spans="3:18" ht="409.6" hidden="1">
      <c r="C62" s="23" t="s">
        <v>335</v>
      </c>
      <c r="D62" s="18" t="s">
        <v>24</v>
      </c>
      <c r="E62" s="3" t="s">
        <v>336</v>
      </c>
      <c r="F62" s="2" t="s">
        <v>27</v>
      </c>
      <c r="G62" s="3"/>
      <c r="H62" s="3"/>
      <c r="I62" s="4" t="s">
        <v>337</v>
      </c>
      <c r="J62" s="4" t="s">
        <v>27</v>
      </c>
      <c r="K62" s="4" t="s">
        <v>338</v>
      </c>
      <c r="L62" s="4" t="s">
        <v>27</v>
      </c>
      <c r="M62" s="4"/>
      <c r="N62" s="4" t="s">
        <v>27</v>
      </c>
      <c r="O62" s="4" t="s">
        <v>339</v>
      </c>
      <c r="P62" s="16" t="s">
        <v>27</v>
      </c>
      <c r="Q62" s="1"/>
      <c r="R62"/>
    </row>
    <row r="63" spans="3:18" ht="345.6" hidden="1">
      <c r="C63" s="23" t="s">
        <v>340</v>
      </c>
      <c r="D63" s="18" t="s">
        <v>24</v>
      </c>
      <c r="E63" s="3" t="s">
        <v>341</v>
      </c>
      <c r="F63" s="2" t="s">
        <v>27</v>
      </c>
      <c r="G63" s="3"/>
      <c r="H63" s="3"/>
      <c r="I63" s="4" t="s">
        <v>342</v>
      </c>
      <c r="J63" s="4" t="s">
        <v>27</v>
      </c>
      <c r="K63" s="4" t="s">
        <v>326</v>
      </c>
      <c r="L63" s="4" t="s">
        <v>27</v>
      </c>
      <c r="M63" s="4"/>
      <c r="N63" s="4" t="s">
        <v>27</v>
      </c>
      <c r="O63" s="4" t="s">
        <v>343</v>
      </c>
      <c r="P63" s="16" t="s">
        <v>27</v>
      </c>
      <c r="Q63" s="1"/>
      <c r="R63"/>
    </row>
    <row r="64" spans="3:18" ht="134.44999999999999" hidden="1">
      <c r="C64" s="24" t="s">
        <v>344</v>
      </c>
      <c r="D64" s="18" t="s">
        <v>24</v>
      </c>
      <c r="E64" s="7" t="s">
        <v>345</v>
      </c>
      <c r="F64" s="7" t="s">
        <v>27</v>
      </c>
      <c r="G64" s="8"/>
      <c r="H64" s="8"/>
      <c r="I64" s="9"/>
      <c r="J64" s="9" t="s">
        <v>27</v>
      </c>
      <c r="K64" s="9"/>
      <c r="L64" s="9" t="s">
        <v>27</v>
      </c>
      <c r="M64" s="9"/>
      <c r="N64" s="9" t="s">
        <v>27</v>
      </c>
      <c r="O64" s="9"/>
      <c r="P64" s="17" t="s">
        <v>27</v>
      </c>
      <c r="Q64" s="1"/>
      <c r="R64"/>
    </row>
    <row r="65" spans="3:18" ht="302.45" hidden="1">
      <c r="C65" s="11" t="s">
        <v>346</v>
      </c>
      <c r="D65" s="15" t="s">
        <v>13</v>
      </c>
      <c r="E65" s="29" t="s">
        <v>162</v>
      </c>
      <c r="F65" s="29" t="s">
        <v>163</v>
      </c>
      <c r="G65" s="41"/>
      <c r="H65" s="55"/>
      <c r="I65" s="56" t="s">
        <v>164</v>
      </c>
      <c r="J65" s="57" t="s">
        <v>347</v>
      </c>
      <c r="K65" s="56" t="s">
        <v>166</v>
      </c>
      <c r="L65" s="57" t="s">
        <v>167</v>
      </c>
      <c r="M65" s="56" t="s">
        <v>168</v>
      </c>
      <c r="N65" s="57" t="s">
        <v>169</v>
      </c>
      <c r="O65" s="56"/>
      <c r="P65" s="58"/>
      <c r="Q65" s="59" t="s">
        <v>170</v>
      </c>
      <c r="R65" s="55" t="s">
        <v>348</v>
      </c>
    </row>
    <row r="66" spans="3:18" ht="403.15" hidden="1">
      <c r="C66" s="11" t="s">
        <v>349</v>
      </c>
      <c r="D66" s="15" t="s">
        <v>13</v>
      </c>
      <c r="E66" s="29" t="s">
        <v>162</v>
      </c>
      <c r="F66" s="29" t="s">
        <v>163</v>
      </c>
      <c r="G66" s="41"/>
      <c r="H66" s="55"/>
      <c r="I66" s="56" t="s">
        <v>164</v>
      </c>
      <c r="J66" s="60" t="s">
        <v>350</v>
      </c>
      <c r="K66" s="56" t="s">
        <v>166</v>
      </c>
      <c r="L66" s="57" t="s">
        <v>167</v>
      </c>
      <c r="M66" s="56" t="s">
        <v>168</v>
      </c>
      <c r="N66" s="57" t="s">
        <v>169</v>
      </c>
      <c r="O66" s="56"/>
      <c r="P66" s="58"/>
      <c r="Q66" s="59" t="s">
        <v>170</v>
      </c>
      <c r="R66" s="55" t="s">
        <v>348</v>
      </c>
    </row>
    <row r="67" spans="3:18" ht="409.6" hidden="1">
      <c r="C67" s="11" t="s">
        <v>351</v>
      </c>
      <c r="D67" s="15" t="s">
        <v>13</v>
      </c>
      <c r="E67" s="73" t="s">
        <v>352</v>
      </c>
      <c r="F67" s="54" t="s">
        <v>353</v>
      </c>
      <c r="G67" s="41" t="s">
        <v>16</v>
      </c>
      <c r="H67" s="81" t="s">
        <v>16</v>
      </c>
      <c r="I67" s="56" t="s">
        <v>16</v>
      </c>
      <c r="J67" s="84" t="s">
        <v>16</v>
      </c>
      <c r="K67" s="56" t="s">
        <v>354</v>
      </c>
      <c r="L67" s="84" t="s">
        <v>355</v>
      </c>
      <c r="M67" s="56" t="s">
        <v>356</v>
      </c>
      <c r="N67" s="84" t="s">
        <v>357</v>
      </c>
      <c r="O67" s="56" t="s">
        <v>358</v>
      </c>
      <c r="P67" s="58" t="s">
        <v>359</v>
      </c>
      <c r="Q67" s="59" t="s">
        <v>16</v>
      </c>
      <c r="R67" s="55" t="s">
        <v>348</v>
      </c>
    </row>
  </sheetData>
  <autoFilter ref="C1:Q67" xr:uid="{F14995A9-D2E2-CB47-9E44-32B5A11C799C}">
    <filterColumn colId="0">
      <filters>
        <filter val="RS2. RECOLECCIÓN Y TRANSPORTE DE RESIDUOS ORDINARIOS VALORIZABLES EN LA FRACCIÓN SEPARADA EN ORIGEN"/>
      </filters>
    </filterColumn>
    <filterColumn colId="1">
      <filters>
        <filter val="SI"/>
      </filters>
    </filterColumn>
  </autoFilter>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88A9A-C4A3-EB4D-8989-9AF147077E78}">
  <sheetPr>
    <tabColor theme="2" tint="-0.249977111117893"/>
  </sheetPr>
  <dimension ref="B1:AI19"/>
  <sheetViews>
    <sheetView topLeftCell="Z1" workbookViewId="0">
      <selection activeCell="AI2" sqref="AI2"/>
    </sheetView>
  </sheetViews>
  <sheetFormatPr defaultColWidth="11.42578125" defaultRowHeight="14.45"/>
  <cols>
    <col min="1" max="1" width="4.7109375" customWidth="1"/>
    <col min="2" max="2" width="18" customWidth="1"/>
    <col min="3" max="3" width="5.28515625" customWidth="1"/>
    <col min="4" max="4" width="15.42578125" customWidth="1"/>
    <col min="5" max="5" width="4" customWidth="1"/>
    <col min="6" max="6" width="18.7109375" style="426" customWidth="1"/>
    <col min="7" max="7" width="5.28515625" customWidth="1"/>
    <col min="8" max="8" width="32" customWidth="1"/>
    <col min="9" max="9" width="5.42578125" customWidth="1"/>
    <col min="10" max="10" width="38.7109375" customWidth="1"/>
    <col min="11" max="11" width="4.7109375" customWidth="1"/>
    <col min="12" max="12" width="37.28515625" customWidth="1"/>
    <col min="13" max="13" width="10.7109375" style="425"/>
    <col min="14" max="14" width="18.7109375" customWidth="1"/>
    <col min="15" max="15" width="7.7109375" customWidth="1"/>
    <col min="16" max="16" width="16.28515625" customWidth="1"/>
    <col min="17" max="17" width="7.7109375" customWidth="1"/>
    <col min="18" max="18" width="59.7109375" customWidth="1"/>
    <col min="20" max="20" width="22" customWidth="1"/>
    <col min="22" max="22" width="23" customWidth="1"/>
    <col min="23" max="23" width="8" customWidth="1"/>
    <col min="24" max="24" width="49.28515625" style="426" hidden="1" customWidth="1"/>
    <col min="26" max="26" width="36.7109375" customWidth="1"/>
    <col min="28" max="28" width="29.7109375" style="426" customWidth="1"/>
    <col min="30" max="30" width="68.28515625" customWidth="1"/>
    <col min="32" max="32" width="39" customWidth="1"/>
  </cols>
  <sheetData>
    <row r="1" spans="2:35" ht="30" customHeight="1">
      <c r="B1" s="427" t="s">
        <v>417</v>
      </c>
      <c r="D1" s="427" t="s">
        <v>1347</v>
      </c>
      <c r="F1" s="427" t="s">
        <v>1348</v>
      </c>
      <c r="H1" s="429" t="s">
        <v>576</v>
      </c>
      <c r="J1" s="429" t="s">
        <v>1349</v>
      </c>
      <c r="L1" s="429" t="s">
        <v>1350</v>
      </c>
      <c r="N1" s="457" t="s">
        <v>1351</v>
      </c>
      <c r="P1" s="457" t="s">
        <v>1347</v>
      </c>
      <c r="R1" s="457" t="s">
        <v>1352</v>
      </c>
      <c r="T1" s="457" t="s">
        <v>1353</v>
      </c>
      <c r="V1" s="457" t="s">
        <v>1354</v>
      </c>
      <c r="X1" s="457" t="s">
        <v>1355</v>
      </c>
      <c r="Z1" s="457" t="s">
        <v>1356</v>
      </c>
      <c r="AB1" s="457" t="s">
        <v>1357</v>
      </c>
      <c r="AD1" s="457" t="s">
        <v>1358</v>
      </c>
      <c r="AF1" s="457" t="s">
        <v>1359</v>
      </c>
      <c r="AI1" t="s">
        <v>1360</v>
      </c>
    </row>
    <row r="2" spans="2:35" ht="198" customHeight="1">
      <c r="B2" t="str" cm="1">
        <f t="array" ref="B2:B5">_xlfn.UNIQUE(Tabla_Taxo[Objetivo])</f>
        <v>Mitigación</v>
      </c>
      <c r="D2" s="426" t="str" cm="1">
        <f t="array" ref="D2:D8">_xlfn.UNIQUE(_xlfn._xlws.FILTER(Tabla_Taxo[Sector], Tabla_Taxo[Objetivo]=Dashboard!E19))</f>
        <v>Suministro de electricidad, gas, vapor y aire acondicionado​</v>
      </c>
      <c r="F2" s="426" t="str" cm="1">
        <f t="array" ref="F2:F19">_xlfn.UNIQUE(_xlfn._xlws.FILTER(Tabla_Taxo[Actividad],(Tabla_Taxo[Objetivo]=Dashboard!E19)*(Tabla_Taxo[Sector]=Dashboard!I19)))</f>
        <v>EGE1. Generación de electricidad a partir de energía solar fotovoltaica</v>
      </c>
      <c r="H2" s="426" t="str">
        <f>ObjetivoSel &amp; "¦" &amp; SectorSel &amp; "¦" &amp; ActividadSel</f>
        <v>Mitigación¦Suministro de electricidad, gas, vapor y aire acondicionado​¦EGE5. Generación de electricidad a partir de energía hidroeléctrica</v>
      </c>
      <c r="J2" s="426" t="str" cm="1">
        <f t="array" ref="J2:J7">_xlfn.UNIQUE('Generales NHDS'!A2:A7)</f>
        <v>Transición hacia una economía circular</v>
      </c>
      <c r="L2" s="426" t="str" cm="1">
        <f t="array" ref="L2:L4">_xlfn.LET(_xlpm.obj,ObjetivoSel,
_xlpm.sec,SectorSel,
_xlpm.act,ActividadSel,_xlpm.crit_adap,_xlfn._xlws.FILTER(Tabla_Taxo[NHDS_adaptacion],(Tabla_Taxo[Objetivo]=_xlpm.obj)*(Tabla_Taxo[Sector]=_xlpm.sec)*(Tabla_Taxo[Actividad]=_xlpm.act)),_xlpm.crit_bio,_xlfn._xlws.FILTER(Tabla_Taxo[NHDS_biodiversidad],(Tabla_Taxo[Objetivo]=_xlpm.obj)*(Tabla_Taxo[Sector]=_xlpm.sec)*(Tabla_Taxo[Actividad]=_xlpm.act)),_xlpm.crit_circ,_xlfn._xlws.FILTER(Tabla_Taxo[NHDS_economiacircular],(Tabla_Taxo[Objetivo]=_xlpm.obj)*(Tabla_Taxo[Sector]=_xlpm.sec)*(Tabla_Taxo[Actividad]=_xlpm.act)),_xlpm.crit_agua,_xlfn._xlws.FILTER(Tabla_Taxo[NHDS_recursohidrico],(Tabla_Taxo[Objetivo]=_xlpm.obj)*(Tabla_Taxo[Sector]=_xlpm.sec)*(Tabla_Taxo[Actividad]=_xlpm.act)),_xlpm.crit_cont,_xlfn._xlws.FILTER(Tabla_Taxo[NHDS_contaminacion],(Tabla_Taxo[Objetivo]=_xlpm.obj)*(Tabla_Taxo[Sector]=_xlpm.sec)*(Tabla_Taxo[Actividad]=_xlpm.act)),_xlpm.crit_suelo,_xlfn._xlws.FILTER(Tabla_Taxo[NHDS_suelo],(Tabla_Taxo[Objetivo]=_xlpm.obj)*(Tabla_Taxo[Sector]=_xlpm.sec)*(Tabla_Taxo[Actividad]=_xlpm.act)),_xlpm.nombres,{"Adaptación","Protección y restauración de la biodiversidad y ecosistemas","Transición hacia una economía circular","Uso sostenible y protección del recurso hídrico y ecosistemas marinos","Prevención y control de la contaminación","Gestión del suelo"},_xlpm.criterios,_xlfn.HSTACK(_xlpm.crit_adap,_xlpm.crit_bio,_xlpm.crit_circ,_xlpm.crit_agua,_xlpm.crit_cont,_xlpm.crit_suelo),_xlpm.listaFiltrada,_xlfn._xlws.FILTER(_xlpm.nombres,_xlpm.criterios&lt;&gt;"NA"),IFERROR(TRANSPOSE(_xlpm.listaFiltrada),""))</f>
        <v>Protección y restauración de la biodiversidad y ecosistemas</v>
      </c>
      <c r="N2" s="463" t="str" cm="1">
        <f t="array" ref="N2">_xlfn.UNIQUE(Tabla_US[Objetivo])</f>
        <v>Uso del Suelo (Transversal)</v>
      </c>
      <c r="P2" t="str" cm="1">
        <f t="array" ref="P2:P4">_xlfn.UNIQUE(Tabla_US[Sector])</f>
        <v>Agricultura</v>
      </c>
      <c r="R2" t="s">
        <v>455</v>
      </c>
      <c r="T2" s="426" t="s">
        <v>1361</v>
      </c>
      <c r="V2" s="510" t="s">
        <v>479</v>
      </c>
      <c r="X2" s="426" t="e" cm="1">
        <f t="array" ref="X2">_xlfn.UNIQUE(_xlfn._xlws.FILTER(Tabla_USpracticas[Práctica],(Tabla_USpracticas[Sector]='Uso del suelo'!#REF!)*(Tabla_USpracticas[Nivel de práctica]='Uso del suelo'!#REF!)))</f>
        <v>#REF!</v>
      </c>
      <c r="Z2" s="426" t="str" cm="1">
        <f t="array" ref="Z2:Z7">_xlfn.VSTACK({"-No aplica-"},_xlfn._xlws.SORT(_xlfn.UNIQUE(_xlfn._xlws.FILTER(Tabla_USpracticas[Nivel_forestal],LEN(TRIM(Tabla_USpracticas[Nivel_forestal]))&gt;0))))</f>
        <v>-No aplica-</v>
      </c>
      <c r="AB2" s="426" t="str" cm="1">
        <f t="array" ref="AB2:AB6">_xlfn.LET(_xlpm.sec,USsector_select,_xlpm.niv,USnivelpr,_xlpm.nivFor,NivForSelect,_xlpm.colSec,Tabla_USpracticas[Sector],_xlpm.colNivel,Tabla_USpracticas[Nivel de práctica],_xlpm.colNivFor,Tabla_USpracticas[Nivel_forestal],_xlpm.colPract,Tabla_USpracticas[Práctica],_xlpm.esForestal,_xlpm.sec="Forestal",_xlpm.esNoAp,_xlpm.nivFor="-No aplica-",_xlpm.es2xSel,LEFT(_xlpm.nivFor,2)="2.",_xlpm.cond,IF(_xlpm.esForestal,IF(_xlpm.esNoAp,(_xlpm.colSec="Forestal")*(LEFT(_xlpm.colNivFor,2)="2.")*(_xlpm.colNivel=_xlpm.niv),IF(_xlpm.es2xSel,(_xlpm.colSec="Forestal")*(_xlpm.colNivFor=_xlpm.nivFor)*(_xlpm.colNivel=_xlpm.niv),(_xlpm.colSec="Forestal")*(_xlpm.colNivFor=_xlpm.nivFor))),(_xlpm.colSec=_xlpm.sec)*(_xlpm.colNivel=_xlpm.niv)),_xlpm.lista,_xlfn._xlws.FILTER(_xlpm.colPract,_xlpm.cond*(_xlpm.colPract&lt;&gt;"")),IFERROR(_xlfn.UNIQUE(_xlfn._xlws.SORT(_xlpm.lista)),"(No hay prácticas para esta combinación)"))</f>
        <v>Conservación del suelo</v>
      </c>
      <c r="AD2" s="426" t="str" cm="1">
        <f t="array" ref="AD2">_xlfn.UNIQUE(_xlfn._xlws.FILTER(Tabla_USpracticas[CS],(Tabla_USpracticas[Sector]=USsector_select)*ISTEXT(Tabla_USpracticas[CS])*(TRIM(Tabla_USpracticas[CS])&lt;&gt;"")*(TRIM(Tabla_USpracticas[CS])&lt;&gt;"0")))</f>
        <v>La elegibilidad de las inversiones ambientalmente sostenibles en este sector se fundamenta en enfoques de producir-conservando, teniendo también un impacto en la restauración de los ecosistemas y un manejo integral del paisaje productivo para responder a los retos de la producción baja en carbono y resiliente al cambio climático.
La producción debera enfocarse en: i) la protección y manejo racional y eficiente de los recursos hídricos; ii) la conservación, aprovechamiento racional y recuperación de los suelos; iii) la conservación de los bosques, biodiversidad, y otros ecosistemas naturales; iv) la restauración y regeneración ecológica de tierras y agro paisajes degradados y en proceso de degradación; v) la adaptación de los sistemas productivos a la variabilidad climática, y a los principios de sostenibilidad, agricultura regenerativa, conservación del ambiente, la reducción de las emisiones y la contaminación, considerando los factores de rentabilidad; vi) la diversificación, rotación y asociación de cultivos; vii) aplicar buenas prácticas agricolas (BPA)</v>
      </c>
      <c r="AF2" t="str" cm="1">
        <f t="array" ref="AF2">_xlfn.LET(_xlpm.sector,USsector_select,_xlpm.level,USnivelpr,_xlpm.practice,D165,_xlpm.nivFor,NivForSelect,_xlpm.colSec,Tabla_USpracticas[Sector],_xlpm.colNivel,Tabla_USpracticas[Nivel de práctica],_xlpm.colNivFor,Tabla_USpracticas[Nivel_forestal],_xlpm.colPract,Tabla_USpracticas[Práctica],_xlpm.colDesc,Tabla_USpracticas[Descripción],_xlpm.msg,"Seleccione una práctica concreta en el dropdown",_xlpm.esForestal,_xlpm.sector="Forestal",_xlpm.es2xSel,LEFT(_xlpm.nivFor,2)="2.",_xlpm.esNoAp,_xlpm.nivFor="-No aplica-",_xlpm.condBase,IF(_xlpm.esForestal,IF(_xlpm.esNoAp,(_xlpm.colSec="Forestal")*(LEFT(_xlpm.colNivFor,2)="2.")*(_xlpm.colNivel=_xlpm.level),IF(_xlpm.es2xSel,(_xlpm.colSec="Forestal")*(_xlpm.colNivFor=_xlpm.nivFor)*(_xlpm.colNivel=_xlpm.level),(_xlpm.colSec="Forestal")*(_xlpm.colNivFor=_xlpm.nivFor))),(_xlpm.colSec=_xlpm.sector)*(_xlpm.colNivel=_xlpm.level)),IF(OR(_xlpm.sector="",_xlpm.practice="",AND(_xlpm.esForestal,_xlpm.nivFor="")),_xlpm.msg,IFERROR(INDEX(_xlfn._xlws.FILTER(_xlpm.colDesc,_xlpm.condBase*(_xlpm.colPract=_xlpm.practice)),1),_xlpm.msg)))</f>
        <v>Seleccione una práctica concreta en el dropdown</v>
      </c>
      <c r="AI2" s="426"/>
    </row>
    <row r="3" spans="2:35" ht="28.9" customHeight="1">
      <c r="B3" t="str">
        <v>Adaptación (caso 1)</v>
      </c>
      <c r="D3" s="426" t="str">
        <v>Transporte</v>
      </c>
      <c r="F3" s="426" t="str">
        <v>EGE2. Generación de electricidad a partir de energía solar concentrada</v>
      </c>
      <c r="J3" s="426" t="str">
        <v>Prevención y control de la contaminación</v>
      </c>
      <c r="L3" s="426" t="str">
        <v>Uso sostenible y protección del recurso hídrico y ecosistemas marinos</v>
      </c>
      <c r="P3" t="str">
        <v>Forestal</v>
      </c>
      <c r="R3" t="s">
        <v>1362</v>
      </c>
      <c r="T3" s="496" t="s">
        <v>11</v>
      </c>
      <c r="V3" s="510" t="s">
        <v>1188</v>
      </c>
      <c r="Z3" s="426" t="str">
        <v>1.1  Reducción de la deforestación, de la degradación de bosques naturales y otros riesgos forestales</v>
      </c>
      <c r="AB3" s="426" t="str">
        <v>Control de plagas y enfermedades</v>
      </c>
    </row>
    <row r="4" spans="2:35" ht="51" customHeight="1">
      <c r="B4" t="str">
        <v>Adaptación (caso 2)</v>
      </c>
      <c r="D4" s="426" t="str">
        <v>Construcción</v>
      </c>
      <c r="F4" s="426" t="str">
        <v>EGE3. Generación de electricidad a partir de energía eólica​</v>
      </c>
      <c r="J4" s="426" t="str">
        <v>Uso sostenible y protección del recurso hídrico y los ecosistemas marinos</v>
      </c>
      <c r="L4" s="426" t="str">
        <v>Prevención y control de la contaminación</v>
      </c>
      <c r="P4" t="str">
        <v>Ganadería</v>
      </c>
      <c r="R4" t="s">
        <v>1363</v>
      </c>
      <c r="T4" s="426" t="s">
        <v>462</v>
      </c>
      <c r="V4" s="510" t="s">
        <v>1198</v>
      </c>
      <c r="Z4" s="426" t="str">
        <v>1.2. Desarrollo tecnológico, asistencia técnica e infraestructura básica</v>
      </c>
      <c r="AB4" s="426" t="str">
        <v>Gestión de fertilizantes y prevención de contaminación</v>
      </c>
    </row>
    <row r="5" spans="2:35" ht="51" customHeight="1">
      <c r="B5" t="str">
        <v>Adaptación (caso 3)</v>
      </c>
      <c r="D5" s="426" t="str">
        <v>Residuos</v>
      </c>
      <c r="F5" s="426" t="str">
        <v>EGE4. Generación de electricidad a partir de energía oceánica</v>
      </c>
      <c r="J5" s="426" t="str">
        <v>Protección y restauración de la biodiversidad y sus ecosistemas</v>
      </c>
      <c r="L5" s="426"/>
      <c r="R5" t="s">
        <v>1364</v>
      </c>
      <c r="V5" s="510" t="s">
        <v>1211</v>
      </c>
      <c r="Z5" s="426" t="str">
        <v>2.1. Restauración de suelos forestales degradados</v>
      </c>
      <c r="AB5" s="426" t="str">
        <v>Gestión de recursos hídricos</v>
      </c>
    </row>
    <row r="6" spans="2:35" ht="57.6">
      <c r="D6" s="426" t="str">
        <v>Manufactura</v>
      </c>
      <c r="F6" s="426" t="str">
        <v>EGE5. Generación de electricidad a partir de energía hidroeléctrica</v>
      </c>
      <c r="J6" s="426" t="str">
        <v>Gestión del suelo</v>
      </c>
      <c r="L6" s="426"/>
      <c r="V6" s="528"/>
      <c r="Z6" s="426" t="str">
        <v>2.2. Conservación, manejo y aprovechamiento sostenible de los bosques naturales</v>
      </c>
      <c r="AB6" s="426" t="str">
        <v>Rotación de cultivos (en cultivos transitorios o de ciclo corto)</v>
      </c>
    </row>
    <row r="7" spans="2:35" ht="57.6">
      <c r="D7" s="426" t="str">
        <v>TIC</v>
      </c>
      <c r="F7" s="426" t="str">
        <v>EGE6. Generación de electricidad a partir de energía geotérmica</v>
      </c>
      <c r="J7" t="str">
        <v>Adaptación al cambio climático</v>
      </c>
      <c r="Z7" t="str">
        <v>2.3. Reforestación con fines comerciales</v>
      </c>
    </row>
    <row r="8" spans="2:35" ht="72">
      <c r="D8" s="426" t="str">
        <v>Suministro y tratamiento de agua</v>
      </c>
      <c r="F8" s="426" t="str">
        <v>EGE7. Generación de energía a partir de bioenergía (biomasa, biogás y biocombustibles)</v>
      </c>
    </row>
    <row r="9" spans="2:35" ht="43.15">
      <c r="D9" s="426"/>
      <c r="F9" s="426" t="str">
        <v>ETD8. Transmisión y distribución de electricidad</v>
      </c>
    </row>
    <row r="10" spans="2:35" ht="43.15">
      <c r="D10" s="426"/>
      <c r="F10" s="426" t="str">
        <v>EA9. Almacenamiento de electricidad</v>
      </c>
    </row>
    <row r="11" spans="2:35" ht="43.15">
      <c r="D11" s="426"/>
      <c r="F11" s="426" t="str">
        <v>EA10. Almacenamiento de energía térmica</v>
      </c>
    </row>
    <row r="12" spans="2:35" ht="43.15">
      <c r="F12" s="426" t="str">
        <v>EP11. Producción de hidrógeno bajo en carbono</v>
      </c>
    </row>
    <row r="13" spans="2:35" ht="57.6">
      <c r="F13" s="426" t="str">
        <v>EA12. Almacenamiento de hidrógeno bajo en carbono</v>
      </c>
    </row>
    <row r="14" spans="2:35" ht="28.9">
      <c r="F14" s="426" t="str">
        <v>EDT13. Distritos térmicos</v>
      </c>
    </row>
    <row r="15" spans="2:35" ht="72">
      <c r="F15" s="426" t="str">
        <v>EDT14. Redes de transmisión y distribución para gases renovables y bajos en carbono</v>
      </c>
    </row>
    <row r="16" spans="2:35" ht="86.45">
      <c r="F16" s="426" t="str">
        <v>ECG15. Cogeneración y producción de calor/frío y energía a partir de energía solar concentrada</v>
      </c>
    </row>
    <row r="17" spans="6:6" ht="86.45">
      <c r="F17" s="426" t="str">
        <v>ECG16. Cogeneración y producción de calor/frío y energía a partir de energía geotérmica</v>
      </c>
    </row>
    <row r="18" spans="6:6" ht="115.15">
      <c r="F18" s="426" t="str">
        <v>ECG17. Cogeneración y producción de calor/frío y energía a partir de bioenergía (biomasa, biocombustibles y biogás)</v>
      </c>
    </row>
    <row r="19" spans="6:6" ht="57.6">
      <c r="F19" s="426" t="str">
        <v>EP18. Producción de calor/frío y energía mediante calor residual</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1C79C-80CD-478F-B582-3CFD54AF8BDA}">
  <sheetPr>
    <tabColor theme="4" tint="0.79998168889431442"/>
  </sheetPr>
  <dimension ref="A1:P19"/>
  <sheetViews>
    <sheetView tabSelected="1" zoomScale="37" workbookViewId="0">
      <pane xSplit="1" ySplit="1" topLeftCell="F8" activePane="bottomRight" state="frozen"/>
      <selection pane="bottomRight" activeCell="H9" sqref="H9"/>
      <selection pane="bottomLeft"/>
      <selection pane="topRight"/>
    </sheetView>
  </sheetViews>
  <sheetFormatPr defaultColWidth="8.7109375" defaultRowHeight="21"/>
  <cols>
    <col min="1" max="1" width="39.28515625" style="127" customWidth="1"/>
    <col min="2" max="2" width="124.28515625" customWidth="1"/>
    <col min="3" max="3" width="160.42578125" customWidth="1"/>
    <col min="4" max="4" width="30.7109375" customWidth="1"/>
    <col min="5" max="5" width="44.7109375" customWidth="1"/>
    <col min="6" max="6" width="73.42578125" customWidth="1"/>
    <col min="7" max="8" width="126.7109375" customWidth="1"/>
    <col min="9" max="9" width="140.28515625" customWidth="1"/>
    <col min="10" max="10" width="101.7109375" customWidth="1"/>
    <col min="11" max="11" width="117" customWidth="1"/>
    <col min="12" max="12" width="114" customWidth="1"/>
    <col min="13" max="13" width="190.7109375" customWidth="1"/>
    <col min="14" max="14" width="31.28515625" style="163" customWidth="1"/>
    <col min="15" max="15" width="24.7109375" customWidth="1"/>
  </cols>
  <sheetData>
    <row r="1" spans="1:16" s="126" customFormat="1" ht="63" customHeight="1">
      <c r="A1" s="157" t="s">
        <v>419</v>
      </c>
      <c r="B1" s="124" t="s">
        <v>1365</v>
      </c>
      <c r="C1" s="231" t="s">
        <v>1366</v>
      </c>
      <c r="D1" s="125" t="s">
        <v>424</v>
      </c>
      <c r="E1" s="96" t="s">
        <v>1367</v>
      </c>
      <c r="F1" s="97" t="s">
        <v>1368</v>
      </c>
      <c r="G1" s="97" t="s">
        <v>1369</v>
      </c>
      <c r="H1" s="98" t="s">
        <v>1370</v>
      </c>
      <c r="I1" s="98" t="s">
        <v>1369</v>
      </c>
      <c r="J1" s="99" t="s">
        <v>1371</v>
      </c>
      <c r="K1" s="99" t="s">
        <v>1372</v>
      </c>
      <c r="L1" s="100" t="s">
        <v>1373</v>
      </c>
      <c r="M1" s="167" t="s">
        <v>1374</v>
      </c>
      <c r="N1" s="101" t="s">
        <v>1375</v>
      </c>
      <c r="O1" s="171" t="s">
        <v>1374</v>
      </c>
    </row>
    <row r="2" spans="1:16" s="105" customFormat="1" ht="242.25" customHeight="1">
      <c r="A2" s="158" t="s">
        <v>659</v>
      </c>
      <c r="B2" s="140" t="s">
        <v>660</v>
      </c>
      <c r="C2" s="141" t="s">
        <v>661</v>
      </c>
      <c r="D2" s="142" t="s">
        <v>662</v>
      </c>
      <c r="E2" s="114" t="s">
        <v>579</v>
      </c>
      <c r="F2" s="138" t="s">
        <v>579</v>
      </c>
      <c r="G2" s="224" t="s">
        <v>579</v>
      </c>
      <c r="H2" s="151" t="s">
        <v>579</v>
      </c>
      <c r="I2" s="224" t="s">
        <v>579</v>
      </c>
      <c r="J2" s="156" t="s">
        <v>663</v>
      </c>
      <c r="K2" s="116" t="s">
        <v>664</v>
      </c>
      <c r="L2" s="154" t="s">
        <v>579</v>
      </c>
      <c r="M2" s="224" t="s">
        <v>579</v>
      </c>
      <c r="N2" s="166" t="s">
        <v>579</v>
      </c>
      <c r="O2" s="223" t="s">
        <v>579</v>
      </c>
      <c r="P2"/>
    </row>
    <row r="3" spans="1:16" s="106" customFormat="1" ht="409.5" customHeight="1">
      <c r="A3" s="159" t="s">
        <v>671</v>
      </c>
      <c r="B3" s="129" t="s">
        <v>672</v>
      </c>
      <c r="C3" s="114" t="s">
        <v>673</v>
      </c>
      <c r="D3" s="122" t="s">
        <v>674</v>
      </c>
      <c r="E3" s="114" t="s">
        <v>579</v>
      </c>
      <c r="F3" s="138" t="s">
        <v>675</v>
      </c>
      <c r="G3" s="110" t="s">
        <v>624</v>
      </c>
      <c r="H3" s="152" t="s">
        <v>669</v>
      </c>
      <c r="I3" s="110" t="s">
        <v>670</v>
      </c>
      <c r="J3" s="151" t="s">
        <v>579</v>
      </c>
      <c r="K3" s="116" t="s">
        <v>579</v>
      </c>
      <c r="L3" s="155" t="s">
        <v>676</v>
      </c>
      <c r="M3" s="168" t="s">
        <v>677</v>
      </c>
      <c r="N3" s="166" t="s">
        <v>579</v>
      </c>
      <c r="O3" s="223" t="s">
        <v>579</v>
      </c>
      <c r="P3"/>
    </row>
    <row r="4" spans="1:16" s="21" customFormat="1" ht="409.5" customHeight="1">
      <c r="A4" s="160" t="s">
        <v>649</v>
      </c>
      <c r="B4" s="234" t="s">
        <v>650</v>
      </c>
      <c r="C4" s="114" t="s">
        <v>651</v>
      </c>
      <c r="D4" s="142" t="s">
        <v>652</v>
      </c>
      <c r="E4" s="114" t="s">
        <v>579</v>
      </c>
      <c r="F4" s="138" t="s">
        <v>653</v>
      </c>
      <c r="G4" s="115" t="s">
        <v>654</v>
      </c>
      <c r="H4" s="152" t="s">
        <v>655</v>
      </c>
      <c r="I4" s="147" t="s">
        <v>656</v>
      </c>
      <c r="J4" s="151" t="s">
        <v>579</v>
      </c>
      <c r="K4" s="110" t="s">
        <v>579</v>
      </c>
      <c r="L4" s="155" t="s">
        <v>657</v>
      </c>
      <c r="M4" s="169" t="s">
        <v>658</v>
      </c>
      <c r="N4" s="166" t="s">
        <v>579</v>
      </c>
      <c r="O4" s="223" t="s">
        <v>579</v>
      </c>
      <c r="P4" s="112"/>
    </row>
    <row r="5" spans="1:16" ht="405.75" customHeight="1">
      <c r="A5" s="159" t="s">
        <v>690</v>
      </c>
      <c r="B5" s="140" t="s">
        <v>286</v>
      </c>
      <c r="C5" s="141" t="s">
        <v>691</v>
      </c>
      <c r="D5" s="144" t="s">
        <v>586</v>
      </c>
      <c r="E5" s="114" t="s">
        <v>579</v>
      </c>
      <c r="F5" s="138" t="s">
        <v>692</v>
      </c>
      <c r="G5" s="141" t="s">
        <v>693</v>
      </c>
      <c r="H5" s="152" t="s">
        <v>694</v>
      </c>
      <c r="I5" s="141" t="s">
        <v>606</v>
      </c>
      <c r="J5" s="153" t="s">
        <v>695</v>
      </c>
      <c r="K5" s="148" t="s">
        <v>696</v>
      </c>
      <c r="L5" s="155" t="s">
        <v>579</v>
      </c>
      <c r="M5" s="150" t="s">
        <v>579</v>
      </c>
      <c r="N5" s="166" t="s">
        <v>579</v>
      </c>
      <c r="O5" s="223" t="s">
        <v>579</v>
      </c>
    </row>
    <row r="6" spans="1:16" ht="373.5" customHeight="1">
      <c r="A6" s="161" t="s">
        <v>697</v>
      </c>
      <c r="B6" s="129" t="s">
        <v>698</v>
      </c>
      <c r="C6" s="114" t="s">
        <v>699</v>
      </c>
      <c r="D6" s="141" t="s">
        <v>700</v>
      </c>
      <c r="E6" s="114" t="s">
        <v>579</v>
      </c>
      <c r="F6" s="138" t="s">
        <v>579</v>
      </c>
      <c r="G6" s="114" t="s">
        <v>579</v>
      </c>
      <c r="H6" s="152" t="s">
        <v>579</v>
      </c>
      <c r="I6" s="114" t="s">
        <v>579</v>
      </c>
      <c r="J6" s="153" t="s">
        <v>579</v>
      </c>
      <c r="K6" s="114" t="s">
        <v>579</v>
      </c>
      <c r="L6" s="155" t="s">
        <v>579</v>
      </c>
      <c r="M6" s="123" t="s">
        <v>579</v>
      </c>
      <c r="N6" s="166" t="s">
        <v>579</v>
      </c>
      <c r="O6" s="223" t="s">
        <v>579</v>
      </c>
      <c r="P6" s="21"/>
    </row>
    <row r="7" spans="1:16" ht="409.5" customHeight="1">
      <c r="A7" s="162" t="s">
        <v>701</v>
      </c>
      <c r="B7" s="130" t="s">
        <v>702</v>
      </c>
      <c r="C7" s="104" t="s">
        <v>703</v>
      </c>
      <c r="D7" s="119" t="s">
        <v>630</v>
      </c>
      <c r="E7" s="114" t="s">
        <v>579</v>
      </c>
      <c r="F7" s="138" t="s">
        <v>682</v>
      </c>
      <c r="G7" s="114" t="s">
        <v>683</v>
      </c>
      <c r="H7" s="152" t="s">
        <v>684</v>
      </c>
      <c r="I7" s="114" t="s">
        <v>685</v>
      </c>
      <c r="J7" s="153" t="s">
        <v>704</v>
      </c>
      <c r="K7" s="114" t="s">
        <v>705</v>
      </c>
      <c r="L7" s="155" t="s">
        <v>706</v>
      </c>
      <c r="M7" s="123" t="s">
        <v>707</v>
      </c>
      <c r="N7" s="166" t="s">
        <v>579</v>
      </c>
      <c r="O7" s="223" t="s">
        <v>579</v>
      </c>
    </row>
    <row r="8" spans="1:16" ht="409.5" customHeight="1">
      <c r="A8" s="162" t="s">
        <v>678</v>
      </c>
      <c r="B8" s="129" t="s">
        <v>679</v>
      </c>
      <c r="C8" s="114" t="s">
        <v>680</v>
      </c>
      <c r="D8" s="141" t="s">
        <v>681</v>
      </c>
      <c r="E8" s="114" t="s">
        <v>579</v>
      </c>
      <c r="F8" s="138" t="s">
        <v>682</v>
      </c>
      <c r="G8" s="114" t="s">
        <v>683</v>
      </c>
      <c r="H8" s="152" t="s">
        <v>684</v>
      </c>
      <c r="I8" s="114" t="s">
        <v>685</v>
      </c>
      <c r="J8" s="153" t="s">
        <v>579</v>
      </c>
      <c r="K8" s="19" t="s">
        <v>579</v>
      </c>
      <c r="L8" s="155" t="s">
        <v>579</v>
      </c>
      <c r="M8" s="19" t="s">
        <v>579</v>
      </c>
      <c r="N8" s="166" t="s">
        <v>579</v>
      </c>
      <c r="O8" s="223" t="s">
        <v>579</v>
      </c>
      <c r="P8" s="21"/>
    </row>
    <row r="9" spans="1:16" s="102" customFormat="1" ht="199.5" customHeight="1">
      <c r="A9" s="162" t="s">
        <v>285</v>
      </c>
      <c r="B9" s="128" t="s">
        <v>286</v>
      </c>
      <c r="C9" s="108" t="s">
        <v>577</v>
      </c>
      <c r="D9" s="137" t="s">
        <v>578</v>
      </c>
      <c r="E9" s="114" t="s">
        <v>579</v>
      </c>
      <c r="F9" s="138" t="s">
        <v>580</v>
      </c>
      <c r="G9" s="137" t="s">
        <v>581</v>
      </c>
      <c r="H9" s="152" t="s">
        <v>582</v>
      </c>
      <c r="I9" s="165" t="s">
        <v>583</v>
      </c>
      <c r="J9" s="153" t="s">
        <v>579</v>
      </c>
      <c r="K9" s="107" t="s">
        <v>579</v>
      </c>
      <c r="L9" s="155" t="s">
        <v>579</v>
      </c>
      <c r="M9" s="225" t="s">
        <v>579</v>
      </c>
      <c r="N9" s="166" t="s">
        <v>579</v>
      </c>
      <c r="O9" s="223" t="s">
        <v>579</v>
      </c>
      <c r="P9" s="105"/>
    </row>
    <row r="10" spans="1:16" ht="409.5" customHeight="1">
      <c r="A10" s="162" t="s">
        <v>584</v>
      </c>
      <c r="B10" s="128" t="s">
        <v>286</v>
      </c>
      <c r="C10" s="114" t="s">
        <v>585</v>
      </c>
      <c r="D10" s="103" t="s">
        <v>586</v>
      </c>
      <c r="E10" s="114" t="s">
        <v>579</v>
      </c>
      <c r="F10" s="138" t="s">
        <v>587</v>
      </c>
      <c r="G10" s="104" t="s">
        <v>588</v>
      </c>
      <c r="H10" s="152" t="s">
        <v>589</v>
      </c>
      <c r="I10" s="104" t="s">
        <v>590</v>
      </c>
      <c r="J10" s="153" t="s">
        <v>591</v>
      </c>
      <c r="K10" s="104" t="s">
        <v>592</v>
      </c>
      <c r="L10" s="155" t="s">
        <v>579</v>
      </c>
      <c r="M10" s="225" t="s">
        <v>579</v>
      </c>
      <c r="N10" s="166" t="s">
        <v>579</v>
      </c>
      <c r="O10" s="223" t="s">
        <v>579</v>
      </c>
      <c r="P10" s="106"/>
    </row>
    <row r="11" spans="1:16" ht="279" customHeight="1">
      <c r="A11" s="162" t="s">
        <v>593</v>
      </c>
      <c r="B11" s="128" t="s">
        <v>286</v>
      </c>
      <c r="C11" s="108" t="s">
        <v>594</v>
      </c>
      <c r="D11" s="108" t="s">
        <v>578</v>
      </c>
      <c r="E11" s="114" t="s">
        <v>579</v>
      </c>
      <c r="F11" s="139" t="s">
        <v>595</v>
      </c>
      <c r="G11" s="108" t="s">
        <v>596</v>
      </c>
      <c r="H11" s="152" t="s">
        <v>597</v>
      </c>
      <c r="I11" s="108" t="s">
        <v>598</v>
      </c>
      <c r="J11" s="153" t="s">
        <v>579</v>
      </c>
      <c r="K11" s="109" t="s">
        <v>579</v>
      </c>
      <c r="L11" s="155" t="s">
        <v>599</v>
      </c>
      <c r="M11" s="123" t="s">
        <v>600</v>
      </c>
      <c r="N11" s="166" t="s">
        <v>579</v>
      </c>
      <c r="O11" s="223" t="s">
        <v>579</v>
      </c>
      <c r="P11" s="21"/>
    </row>
    <row r="12" spans="1:16" ht="339.75" customHeight="1">
      <c r="A12" s="162" t="s">
        <v>601</v>
      </c>
      <c r="B12" s="128" t="s">
        <v>286</v>
      </c>
      <c r="C12" s="235" t="s">
        <v>602</v>
      </c>
      <c r="D12" s="145" t="s">
        <v>578</v>
      </c>
      <c r="E12" s="114" t="s">
        <v>579</v>
      </c>
      <c r="F12" s="138" t="s">
        <v>603</v>
      </c>
      <c r="G12" s="111" t="s">
        <v>604</v>
      </c>
      <c r="H12" s="152" t="s">
        <v>605</v>
      </c>
      <c r="I12" s="110" t="s">
        <v>606</v>
      </c>
      <c r="J12" s="153" t="s">
        <v>579</v>
      </c>
      <c r="K12" s="149" t="s">
        <v>607</v>
      </c>
      <c r="L12" s="155" t="s">
        <v>608</v>
      </c>
      <c r="M12" s="113" t="s">
        <v>609</v>
      </c>
      <c r="N12" s="166" t="s">
        <v>579</v>
      </c>
      <c r="O12" s="223" t="s">
        <v>579</v>
      </c>
    </row>
    <row r="13" spans="1:16" ht="407.25" customHeight="1">
      <c r="A13" s="162" t="s">
        <v>420</v>
      </c>
      <c r="B13" s="232" t="s">
        <v>610</v>
      </c>
      <c r="C13" s="118" t="s">
        <v>611</v>
      </c>
      <c r="D13" s="143" t="s">
        <v>1376</v>
      </c>
      <c r="E13" s="114" t="s">
        <v>579</v>
      </c>
      <c r="F13" s="139" t="s">
        <v>613</v>
      </c>
      <c r="G13" s="120" t="s">
        <v>614</v>
      </c>
      <c r="H13" s="152" t="s">
        <v>579</v>
      </c>
      <c r="I13" s="10" t="s">
        <v>579</v>
      </c>
      <c r="J13" s="153" t="s">
        <v>615</v>
      </c>
      <c r="K13" s="117" t="s">
        <v>616</v>
      </c>
      <c r="L13" s="155" t="s">
        <v>617</v>
      </c>
      <c r="M13" s="121" t="s">
        <v>618</v>
      </c>
      <c r="N13" s="166" t="s">
        <v>579</v>
      </c>
      <c r="O13" s="223" t="s">
        <v>579</v>
      </c>
      <c r="P13" s="170"/>
    </row>
    <row r="14" spans="1:16" s="21" customFormat="1" ht="408.75" customHeight="1">
      <c r="A14" s="162" t="s">
        <v>619</v>
      </c>
      <c r="B14" s="236" t="s">
        <v>620</v>
      </c>
      <c r="C14" s="110" t="s">
        <v>621</v>
      </c>
      <c r="D14" s="146" t="s">
        <v>622</v>
      </c>
      <c r="E14" s="114" t="s">
        <v>579</v>
      </c>
      <c r="F14" s="138" t="s">
        <v>623</v>
      </c>
      <c r="G14" s="110" t="s">
        <v>624</v>
      </c>
      <c r="H14" s="152" t="s">
        <v>579</v>
      </c>
      <c r="I14" s="107" t="s">
        <v>579</v>
      </c>
      <c r="J14" s="153" t="s">
        <v>579</v>
      </c>
      <c r="K14" s="107" t="s">
        <v>579</v>
      </c>
      <c r="L14" s="155" t="s">
        <v>625</v>
      </c>
      <c r="M14" s="169" t="s">
        <v>626</v>
      </c>
      <c r="N14" s="166" t="s">
        <v>579</v>
      </c>
      <c r="O14" s="223" t="s">
        <v>579</v>
      </c>
      <c r="P14"/>
    </row>
    <row r="15" spans="1:16" ht="408" customHeight="1">
      <c r="A15" s="162" t="s">
        <v>627</v>
      </c>
      <c r="B15" s="232" t="s">
        <v>628</v>
      </c>
      <c r="C15" s="117" t="s">
        <v>629</v>
      </c>
      <c r="D15" s="146" t="s">
        <v>630</v>
      </c>
      <c r="E15" s="114" t="s">
        <v>579</v>
      </c>
      <c r="F15" s="138" t="s">
        <v>631</v>
      </c>
      <c r="G15" s="117" t="s">
        <v>632</v>
      </c>
      <c r="H15" s="152" t="s">
        <v>633</v>
      </c>
      <c r="I15" s="117" t="s">
        <v>634</v>
      </c>
      <c r="J15" s="153" t="s">
        <v>635</v>
      </c>
      <c r="K15" s="117" t="s">
        <v>636</v>
      </c>
      <c r="L15" s="155" t="s">
        <v>637</v>
      </c>
      <c r="M15" s="121" t="s">
        <v>638</v>
      </c>
      <c r="N15" s="166" t="s">
        <v>579</v>
      </c>
      <c r="O15" s="223" t="s">
        <v>579</v>
      </c>
    </row>
    <row r="16" spans="1:16" ht="335.25" customHeight="1">
      <c r="A16" s="162" t="s">
        <v>1377</v>
      </c>
      <c r="B16" s="129" t="s">
        <v>666</v>
      </c>
      <c r="C16" s="114" t="s">
        <v>667</v>
      </c>
      <c r="D16" s="122" t="s">
        <v>668</v>
      </c>
      <c r="E16" s="114" t="s">
        <v>579</v>
      </c>
      <c r="F16" s="138" t="s">
        <v>579</v>
      </c>
      <c r="G16" s="10" t="s">
        <v>579</v>
      </c>
      <c r="H16" s="152" t="s">
        <v>669</v>
      </c>
      <c r="I16" s="110" t="s">
        <v>670</v>
      </c>
      <c r="J16" s="153" t="s">
        <v>579</v>
      </c>
      <c r="K16" s="109" t="s">
        <v>579</v>
      </c>
      <c r="L16" s="155" t="s">
        <v>579</v>
      </c>
      <c r="M16" s="225" t="s">
        <v>579</v>
      </c>
      <c r="N16" s="166" t="s">
        <v>579</v>
      </c>
      <c r="O16" s="223" t="s">
        <v>579</v>
      </c>
    </row>
    <row r="17" spans="1:16" s="21" customFormat="1" ht="193.5" customHeight="1">
      <c r="A17" s="162" t="s">
        <v>708</v>
      </c>
      <c r="B17" s="129" t="s">
        <v>709</v>
      </c>
      <c r="C17" s="114" t="s">
        <v>710</v>
      </c>
      <c r="D17" s="122" t="s">
        <v>711</v>
      </c>
      <c r="E17" s="114" t="s">
        <v>579</v>
      </c>
      <c r="F17" s="138" t="s">
        <v>579</v>
      </c>
      <c r="G17" s="114" t="s">
        <v>579</v>
      </c>
      <c r="H17" s="152" t="s">
        <v>694</v>
      </c>
      <c r="I17" s="114" t="s">
        <v>606</v>
      </c>
      <c r="J17" s="153" t="s">
        <v>579</v>
      </c>
      <c r="K17" s="109" t="s">
        <v>579</v>
      </c>
      <c r="L17" s="155" t="s">
        <v>712</v>
      </c>
      <c r="M17" s="123" t="s">
        <v>713</v>
      </c>
      <c r="N17" s="166" t="s">
        <v>579</v>
      </c>
      <c r="O17" s="223" t="s">
        <v>579</v>
      </c>
      <c r="P17"/>
    </row>
    <row r="18" spans="1:16" ht="408.75" customHeight="1">
      <c r="A18" s="162" t="s">
        <v>1378</v>
      </c>
      <c r="B18" s="129" t="s">
        <v>687</v>
      </c>
      <c r="C18" s="114" t="s">
        <v>688</v>
      </c>
      <c r="D18" s="141" t="s">
        <v>689</v>
      </c>
      <c r="E18" s="114" t="s">
        <v>579</v>
      </c>
      <c r="F18" s="138" t="s">
        <v>579</v>
      </c>
      <c r="G18" s="22" t="s">
        <v>579</v>
      </c>
      <c r="H18" s="152" t="s">
        <v>579</v>
      </c>
      <c r="I18" s="22" t="s">
        <v>579</v>
      </c>
      <c r="J18" s="153" t="s">
        <v>579</v>
      </c>
      <c r="K18" s="109" t="s">
        <v>579</v>
      </c>
      <c r="L18" s="155" t="s">
        <v>579</v>
      </c>
      <c r="M18" s="225" t="s">
        <v>579</v>
      </c>
      <c r="N18" s="166" t="s">
        <v>579</v>
      </c>
      <c r="O18" s="223" t="s">
        <v>579</v>
      </c>
    </row>
    <row r="19" spans="1:16" ht="409.5" customHeight="1">
      <c r="A19" s="321" t="s">
        <v>639</v>
      </c>
      <c r="B19" s="326" t="s">
        <v>640</v>
      </c>
      <c r="C19" s="322" t="s">
        <v>641</v>
      </c>
      <c r="D19" s="323" t="s">
        <v>642</v>
      </c>
      <c r="E19" s="322" t="s">
        <v>579</v>
      </c>
      <c r="F19" s="327" t="s">
        <v>643</v>
      </c>
      <c r="G19" s="322" t="s">
        <v>644</v>
      </c>
      <c r="H19" s="328" t="s">
        <v>645</v>
      </c>
      <c r="I19" s="322" t="s">
        <v>646</v>
      </c>
      <c r="J19" s="329" t="s">
        <v>579</v>
      </c>
      <c r="K19" s="322" t="s">
        <v>579</v>
      </c>
      <c r="L19" s="330" t="s">
        <v>647</v>
      </c>
      <c r="M19" s="322" t="s">
        <v>648</v>
      </c>
      <c r="N19" s="324" t="s">
        <v>579</v>
      </c>
      <c r="O19" s="325" t="s">
        <v>579</v>
      </c>
      <c r="P19" s="102"/>
    </row>
  </sheetData>
  <autoFilter ref="A1:A19" xr:uid="{BCB1C79C-80CD-478F-B582-3CFD54AF8BDA}">
    <sortState xmlns:xlrd2="http://schemas.microsoft.com/office/spreadsheetml/2017/richdata2" ref="A2:A19">
      <sortCondition ref="A1"/>
    </sortState>
  </autoFilter>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03B03-671A-4381-95CB-022C845DDFF4}">
  <sheetPr>
    <tabColor theme="4" tint="0.79998168889431442"/>
  </sheetPr>
  <dimension ref="A1:Q8"/>
  <sheetViews>
    <sheetView zoomScale="90" zoomScaleNormal="90" workbookViewId="0">
      <pane xSplit="1" ySplit="2" topLeftCell="N8" activePane="bottomRight" state="frozen"/>
      <selection pane="bottomRight" activeCell="F8" sqref="F8"/>
      <selection pane="bottomLeft" activeCell="A3" sqref="A3"/>
      <selection pane="topRight" activeCell="B1" sqref="B1"/>
    </sheetView>
  </sheetViews>
  <sheetFormatPr defaultColWidth="8.7109375" defaultRowHeight="18"/>
  <cols>
    <col min="1" max="1" width="26" style="237" customWidth="1"/>
    <col min="2" max="2" width="207.28515625" style="106" customWidth="1"/>
    <col min="3" max="3" width="94.28515625" style="106" customWidth="1"/>
    <col min="4" max="4" width="39.7109375" style="106" customWidth="1"/>
    <col min="5" max="6" width="33.42578125" style="112" customWidth="1"/>
    <col min="7" max="8" width="51.7109375" style="112" customWidth="1"/>
    <col min="9" max="9" width="124.28515625" style="112" customWidth="1"/>
    <col min="10" max="10" width="163.28515625" style="112" customWidth="1"/>
    <col min="11" max="11" width="45.28515625" style="112" customWidth="1"/>
    <col min="12" max="12" width="91.7109375" style="112" customWidth="1"/>
    <col min="13" max="13" width="114" style="112" customWidth="1"/>
    <col min="14" max="14" width="178.42578125" style="112" customWidth="1"/>
    <col min="15" max="15" width="34.7109375" style="112" customWidth="1"/>
    <col min="16" max="16" width="33.28515625" style="112" customWidth="1"/>
    <col min="17" max="16384" width="8.7109375" style="112"/>
  </cols>
  <sheetData>
    <row r="1" spans="1:17">
      <c r="B1" s="824" t="s">
        <v>1379</v>
      </c>
      <c r="C1" s="825"/>
      <c r="D1" s="825"/>
      <c r="E1" s="826" t="s">
        <v>1380</v>
      </c>
      <c r="F1" s="826"/>
      <c r="G1" s="826"/>
      <c r="H1" s="826"/>
      <c r="I1" s="826"/>
      <c r="J1" s="826"/>
      <c r="K1" s="826"/>
      <c r="L1" s="826"/>
      <c r="M1" s="826"/>
      <c r="N1" s="826"/>
      <c r="O1" s="826"/>
      <c r="P1" s="827"/>
    </row>
    <row r="2" spans="1:17" s="133" customFormat="1" ht="54">
      <c r="A2" s="131" t="s">
        <v>1</v>
      </c>
      <c r="B2" s="132" t="s">
        <v>422</v>
      </c>
      <c r="C2" s="132" t="s">
        <v>1366</v>
      </c>
      <c r="D2" s="132" t="s">
        <v>424</v>
      </c>
      <c r="E2" s="96" t="s">
        <v>1367</v>
      </c>
      <c r="F2" s="96" t="s">
        <v>1381</v>
      </c>
      <c r="G2" s="97" t="s">
        <v>1368</v>
      </c>
      <c r="H2" s="97" t="s">
        <v>1382</v>
      </c>
      <c r="I2" s="98" t="s">
        <v>1370</v>
      </c>
      <c r="J2" s="98" t="s">
        <v>1382</v>
      </c>
      <c r="K2" s="99" t="s">
        <v>1371</v>
      </c>
      <c r="L2" s="99" t="s">
        <v>1383</v>
      </c>
      <c r="M2" s="100" t="s">
        <v>1373</v>
      </c>
      <c r="N2" s="100" t="s">
        <v>1384</v>
      </c>
      <c r="O2" s="101" t="s">
        <v>1375</v>
      </c>
      <c r="P2" s="101" t="s">
        <v>1385</v>
      </c>
    </row>
    <row r="3" spans="1:17" ht="342">
      <c r="A3" s="134" t="s">
        <v>714</v>
      </c>
      <c r="B3" s="238" t="s">
        <v>715</v>
      </c>
      <c r="C3" s="239" t="s">
        <v>716</v>
      </c>
      <c r="D3" s="110" t="s">
        <v>717</v>
      </c>
      <c r="E3" s="109" t="s">
        <v>579</v>
      </c>
      <c r="F3" s="109" t="s">
        <v>579</v>
      </c>
      <c r="G3" s="240" t="s">
        <v>579</v>
      </c>
      <c r="H3" s="109" t="s">
        <v>579</v>
      </c>
      <c r="I3" s="241" t="s">
        <v>718</v>
      </c>
      <c r="J3" s="110" t="s">
        <v>719</v>
      </c>
      <c r="K3" s="156" t="s">
        <v>720</v>
      </c>
      <c r="L3" s="110" t="s">
        <v>721</v>
      </c>
      <c r="M3" s="154" t="s">
        <v>722</v>
      </c>
      <c r="N3" s="246" t="s">
        <v>723</v>
      </c>
      <c r="O3" s="242" t="s">
        <v>579</v>
      </c>
      <c r="P3" s="243" t="s">
        <v>579</v>
      </c>
      <c r="Q3" s="189"/>
    </row>
    <row r="4" spans="1:17" ht="101.25" customHeight="1">
      <c r="A4" s="134" t="s">
        <v>724</v>
      </c>
      <c r="B4" s="244" t="s">
        <v>725</v>
      </c>
      <c r="C4" s="110" t="s">
        <v>726</v>
      </c>
      <c r="D4" s="148" t="s">
        <v>727</v>
      </c>
      <c r="E4" s="111" t="s">
        <v>579</v>
      </c>
      <c r="F4" s="109" t="s">
        <v>579</v>
      </c>
      <c r="G4" s="245" t="s">
        <v>579</v>
      </c>
      <c r="H4" s="111" t="s">
        <v>579</v>
      </c>
      <c r="I4" s="152" t="s">
        <v>579</v>
      </c>
      <c r="J4" s="111" t="s">
        <v>579</v>
      </c>
      <c r="K4" s="153" t="s">
        <v>579</v>
      </c>
      <c r="L4" s="111" t="s">
        <v>579</v>
      </c>
      <c r="M4" s="155" t="s">
        <v>579</v>
      </c>
      <c r="N4" s="246" t="s">
        <v>579</v>
      </c>
      <c r="O4" s="247" t="s">
        <v>579</v>
      </c>
      <c r="P4" s="248" t="s">
        <v>579</v>
      </c>
      <c r="Q4" s="189"/>
    </row>
    <row r="5" spans="1:17" ht="409.5" customHeight="1">
      <c r="A5" s="229" t="s">
        <v>728</v>
      </c>
      <c r="B5" s="333" t="s">
        <v>729</v>
      </c>
      <c r="C5" s="116" t="s">
        <v>730</v>
      </c>
      <c r="D5" s="116" t="s">
        <v>731</v>
      </c>
      <c r="E5" s="251" t="s">
        <v>579</v>
      </c>
      <c r="F5" s="109" t="s">
        <v>579</v>
      </c>
      <c r="G5" s="337" t="s">
        <v>732</v>
      </c>
      <c r="H5" s="116" t="s">
        <v>733</v>
      </c>
      <c r="I5" s="334" t="s">
        <v>734</v>
      </c>
      <c r="J5" s="116" t="s">
        <v>735</v>
      </c>
      <c r="K5" s="335" t="s">
        <v>579</v>
      </c>
      <c r="L5" s="251" t="s">
        <v>579</v>
      </c>
      <c r="M5" s="336" t="s">
        <v>736</v>
      </c>
      <c r="N5" s="141" t="s">
        <v>737</v>
      </c>
      <c r="O5" s="331" t="s">
        <v>579</v>
      </c>
      <c r="P5" s="332" t="s">
        <v>579</v>
      </c>
      <c r="Q5" s="189"/>
    </row>
    <row r="6" spans="1:17" ht="409.5" customHeight="1">
      <c r="A6" s="134" t="s">
        <v>738</v>
      </c>
      <c r="B6" s="244" t="s">
        <v>739</v>
      </c>
      <c r="C6" s="110" t="s">
        <v>740</v>
      </c>
      <c r="D6" s="110" t="s">
        <v>741</v>
      </c>
      <c r="E6" s="149" t="s">
        <v>579</v>
      </c>
      <c r="F6" s="109" t="s">
        <v>579</v>
      </c>
      <c r="G6" s="240" t="s">
        <v>579</v>
      </c>
      <c r="H6" s="111" t="s">
        <v>579</v>
      </c>
      <c r="I6" s="152" t="s">
        <v>742</v>
      </c>
      <c r="J6" s="110" t="s">
        <v>743</v>
      </c>
      <c r="K6" s="153" t="s">
        <v>744</v>
      </c>
      <c r="L6" s="108" t="s">
        <v>745</v>
      </c>
      <c r="M6" s="155" t="s">
        <v>746</v>
      </c>
      <c r="N6" s="113" t="s">
        <v>747</v>
      </c>
      <c r="O6" s="247" t="s">
        <v>579</v>
      </c>
      <c r="P6" s="248" t="s">
        <v>579</v>
      </c>
    </row>
    <row r="7" spans="1:17" ht="172.5" customHeight="1">
      <c r="A7" s="134" t="s">
        <v>748</v>
      </c>
      <c r="B7" s="249" t="s">
        <v>749</v>
      </c>
      <c r="C7" s="110" t="s">
        <v>750</v>
      </c>
      <c r="D7" s="110" t="s">
        <v>751</v>
      </c>
      <c r="E7" s="111" t="s">
        <v>579</v>
      </c>
      <c r="F7" s="109" t="s">
        <v>579</v>
      </c>
      <c r="G7" s="245" t="s">
        <v>579</v>
      </c>
      <c r="H7" s="111" t="s">
        <v>579</v>
      </c>
      <c r="I7" s="152" t="s">
        <v>579</v>
      </c>
      <c r="J7" s="111" t="s">
        <v>579</v>
      </c>
      <c r="K7" s="153" t="s">
        <v>579</v>
      </c>
      <c r="L7" s="111" t="s">
        <v>579</v>
      </c>
      <c r="M7" s="155" t="s">
        <v>752</v>
      </c>
      <c r="N7" s="113" t="s">
        <v>753</v>
      </c>
      <c r="O7" s="247" t="s">
        <v>579</v>
      </c>
      <c r="P7" s="109" t="s">
        <v>579</v>
      </c>
      <c r="Q7" s="189"/>
    </row>
    <row r="8" spans="1:17" ht="409.5" customHeight="1">
      <c r="A8" s="134" t="s">
        <v>754</v>
      </c>
      <c r="B8" s="252" t="s">
        <v>755</v>
      </c>
      <c r="C8" s="239" t="s">
        <v>756</v>
      </c>
      <c r="D8" s="110" t="s">
        <v>757</v>
      </c>
      <c r="E8" s="111" t="s">
        <v>579</v>
      </c>
      <c r="F8" s="109" t="s">
        <v>579</v>
      </c>
      <c r="G8" s="240" t="s">
        <v>579</v>
      </c>
      <c r="H8" s="111" t="s">
        <v>579</v>
      </c>
      <c r="I8" s="152" t="s">
        <v>758</v>
      </c>
      <c r="J8" s="239" t="s">
        <v>759</v>
      </c>
      <c r="K8" s="153" t="s">
        <v>579</v>
      </c>
      <c r="L8" s="111" t="s">
        <v>579</v>
      </c>
      <c r="M8" s="155" t="s">
        <v>1386</v>
      </c>
      <c r="N8" s="250" t="s">
        <v>1387</v>
      </c>
      <c r="O8" s="247" t="s">
        <v>579</v>
      </c>
      <c r="P8" s="109" t="s">
        <v>579</v>
      </c>
    </row>
  </sheetData>
  <autoFilter ref="A2:A20" xr:uid="{81703B03-671A-4381-95CB-022C845DDFF4}"/>
  <mergeCells count="2">
    <mergeCell ref="B1:D1"/>
    <mergeCell ref="E1:P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C2DF7-FA96-40EC-B821-0DA7A41D8F25}">
  <sheetPr>
    <tabColor theme="4" tint="0.79998168889431442"/>
  </sheetPr>
  <dimension ref="A1:Q7"/>
  <sheetViews>
    <sheetView zoomScale="50" workbookViewId="0">
      <pane xSplit="1" ySplit="2" topLeftCell="B3" activePane="bottomRight" state="frozen"/>
      <selection pane="bottomRight" activeCell="I4" sqref="I4"/>
      <selection pane="bottomLeft" activeCell="A3" sqref="A3"/>
      <selection pane="topRight" activeCell="B1" sqref="B1"/>
    </sheetView>
  </sheetViews>
  <sheetFormatPr defaultColWidth="8.7109375" defaultRowHeight="18"/>
  <cols>
    <col min="1" max="1" width="22.42578125" style="237" customWidth="1"/>
    <col min="2" max="2" width="208.42578125" style="112" customWidth="1"/>
    <col min="3" max="3" width="90.42578125" style="112" customWidth="1"/>
    <col min="4" max="4" width="41" style="112" customWidth="1"/>
    <col min="5" max="5" width="53.28515625" style="112" customWidth="1"/>
    <col min="6" max="12" width="60.42578125" style="112" customWidth="1"/>
    <col min="13" max="13" width="84" style="112" customWidth="1"/>
    <col min="14" max="14" width="87.42578125" style="112" customWidth="1"/>
    <col min="15" max="15" width="30" style="112" customWidth="1"/>
    <col min="16" max="16" width="35.7109375" style="112" customWidth="1"/>
    <col min="17" max="16384" width="8.7109375" style="112"/>
  </cols>
  <sheetData>
    <row r="1" spans="1:17">
      <c r="B1" s="828" t="s">
        <v>1379</v>
      </c>
      <c r="C1" s="828"/>
      <c r="D1" s="828"/>
      <c r="E1" s="135"/>
      <c r="F1" s="829" t="s">
        <v>1380</v>
      </c>
      <c r="G1" s="829"/>
      <c r="H1" s="829"/>
      <c r="I1" s="829"/>
      <c r="J1" s="829"/>
      <c r="K1" s="829"/>
      <c r="L1" s="829"/>
      <c r="M1" s="829"/>
      <c r="N1" s="829"/>
      <c r="O1" s="829"/>
      <c r="P1" s="829"/>
    </row>
    <row r="2" spans="1:17" s="254" customFormat="1" ht="36" customHeight="1">
      <c r="A2" s="230" t="s">
        <v>1</v>
      </c>
      <c r="B2" s="230" t="s">
        <v>422</v>
      </c>
      <c r="C2" s="230" t="s">
        <v>1366</v>
      </c>
      <c r="D2" s="230" t="s">
        <v>424</v>
      </c>
      <c r="E2" s="96" t="s">
        <v>1367</v>
      </c>
      <c r="F2" s="96" t="s">
        <v>1388</v>
      </c>
      <c r="G2" s="97" t="s">
        <v>1368</v>
      </c>
      <c r="H2" s="97" t="s">
        <v>1382</v>
      </c>
      <c r="I2" s="98" t="s">
        <v>1370</v>
      </c>
      <c r="J2" s="98" t="s">
        <v>1382</v>
      </c>
      <c r="K2" s="99" t="s">
        <v>1371</v>
      </c>
      <c r="L2" s="99" t="s">
        <v>1383</v>
      </c>
      <c r="M2" s="100" t="s">
        <v>1373</v>
      </c>
      <c r="N2" s="100" t="s">
        <v>1384</v>
      </c>
      <c r="O2" s="101" t="s">
        <v>1375</v>
      </c>
      <c r="P2" s="101" t="s">
        <v>1385</v>
      </c>
      <c r="Q2" s="253"/>
    </row>
    <row r="3" spans="1:17" ht="326.25" customHeight="1">
      <c r="A3" s="255" t="s">
        <v>762</v>
      </c>
      <c r="B3" s="256" t="s">
        <v>763</v>
      </c>
      <c r="C3" s="110" t="s">
        <v>764</v>
      </c>
      <c r="D3" s="111" t="s">
        <v>765</v>
      </c>
      <c r="E3" s="257" t="s">
        <v>766</v>
      </c>
      <c r="F3" s="110" t="s">
        <v>767</v>
      </c>
      <c r="G3" s="138" t="s">
        <v>768</v>
      </c>
      <c r="H3" s="111" t="s">
        <v>769</v>
      </c>
      <c r="I3" s="151" t="s">
        <v>770</v>
      </c>
      <c r="J3" s="117" t="s">
        <v>771</v>
      </c>
      <c r="K3" s="156" t="s">
        <v>772</v>
      </c>
      <c r="L3" s="120" t="s">
        <v>773</v>
      </c>
      <c r="M3" s="154" t="s">
        <v>774</v>
      </c>
      <c r="N3" s="117" t="s">
        <v>775</v>
      </c>
      <c r="O3" s="166" t="s">
        <v>579</v>
      </c>
      <c r="P3" s="258" t="s">
        <v>579</v>
      </c>
      <c r="Q3" s="259"/>
    </row>
    <row r="4" spans="1:17" ht="409.5" customHeight="1">
      <c r="A4" s="255" t="s">
        <v>776</v>
      </c>
      <c r="B4" s="256" t="s">
        <v>777</v>
      </c>
      <c r="C4" s="111" t="s">
        <v>778</v>
      </c>
      <c r="D4" s="233" t="s">
        <v>779</v>
      </c>
      <c r="E4" s="260" t="s">
        <v>579</v>
      </c>
      <c r="F4" s="110" t="s">
        <v>579</v>
      </c>
      <c r="G4" s="245" t="s">
        <v>579</v>
      </c>
      <c r="H4" s="110" t="s">
        <v>579</v>
      </c>
      <c r="I4" s="152" t="s">
        <v>780</v>
      </c>
      <c r="J4" s="117" t="s">
        <v>781</v>
      </c>
      <c r="K4" s="153" t="s">
        <v>782</v>
      </c>
      <c r="L4" s="117" t="s">
        <v>783</v>
      </c>
      <c r="M4" s="155" t="s">
        <v>784</v>
      </c>
      <c r="N4" s="121" t="s">
        <v>785</v>
      </c>
      <c r="O4" s="261" t="s">
        <v>579</v>
      </c>
      <c r="P4" s="258" t="s">
        <v>579</v>
      </c>
      <c r="Q4" s="259"/>
    </row>
    <row r="5" spans="1:17" ht="409.5" customHeight="1">
      <c r="A5" s="341" t="s">
        <v>786</v>
      </c>
      <c r="B5" s="343" t="s">
        <v>787</v>
      </c>
      <c r="C5" s="344" t="s">
        <v>788</v>
      </c>
      <c r="D5" s="344" t="s">
        <v>789</v>
      </c>
      <c r="E5" s="342" t="s">
        <v>579</v>
      </c>
      <c r="F5" s="115" t="s">
        <v>579</v>
      </c>
      <c r="G5" s="345" t="s">
        <v>579</v>
      </c>
      <c r="H5" s="115" t="s">
        <v>579</v>
      </c>
      <c r="I5" s="346" t="s">
        <v>579</v>
      </c>
      <c r="J5" s="115" t="s">
        <v>579</v>
      </c>
      <c r="K5" s="347" t="s">
        <v>579</v>
      </c>
      <c r="L5" s="115" t="s">
        <v>579</v>
      </c>
      <c r="M5" s="348" t="s">
        <v>579</v>
      </c>
      <c r="N5" s="115" t="s">
        <v>579</v>
      </c>
      <c r="O5" s="338" t="s">
        <v>579</v>
      </c>
      <c r="P5" s="339" t="s">
        <v>579</v>
      </c>
      <c r="Q5" s="259"/>
    </row>
    <row r="6" spans="1:17" ht="160.5" customHeight="1">
      <c r="A6" s="255" t="s">
        <v>790</v>
      </c>
      <c r="B6" s="266" t="s">
        <v>791</v>
      </c>
      <c r="C6" s="110" t="s">
        <v>792</v>
      </c>
      <c r="D6" s="110" t="s">
        <v>793</v>
      </c>
      <c r="E6" s="260" t="s">
        <v>579</v>
      </c>
      <c r="F6" s="110" t="s">
        <v>579</v>
      </c>
      <c r="G6" s="245" t="s">
        <v>579</v>
      </c>
      <c r="H6" s="110" t="s">
        <v>579</v>
      </c>
      <c r="I6" s="152" t="s">
        <v>579</v>
      </c>
      <c r="J6" s="110" t="s">
        <v>579</v>
      </c>
      <c r="K6" s="153" t="s">
        <v>579</v>
      </c>
      <c r="L6" s="110" t="s">
        <v>579</v>
      </c>
      <c r="M6" s="155" t="s">
        <v>579</v>
      </c>
      <c r="N6" s="111" t="s">
        <v>579</v>
      </c>
      <c r="O6" s="265" t="s">
        <v>579</v>
      </c>
      <c r="P6" s="111" t="s">
        <v>579</v>
      </c>
      <c r="Q6" s="259"/>
    </row>
    <row r="7" spans="1:17">
      <c r="A7" s="267"/>
      <c r="B7" s="259"/>
      <c r="C7" s="259"/>
      <c r="D7" s="259"/>
      <c r="E7" s="259"/>
      <c r="F7" s="259"/>
      <c r="G7" s="259"/>
      <c r="H7" s="259"/>
      <c r="I7" s="259"/>
      <c r="J7" s="259"/>
      <c r="K7" s="259"/>
      <c r="L7" s="259"/>
      <c r="M7" s="259"/>
      <c r="N7" s="259"/>
      <c r="O7" s="259"/>
      <c r="P7" s="259"/>
      <c r="Q7" s="259"/>
    </row>
  </sheetData>
  <mergeCells count="2">
    <mergeCell ref="B1:D1"/>
    <mergeCell ref="F1:P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97EF-3ACF-428F-ABE9-829A4BBE0A2F}">
  <sheetPr>
    <tabColor theme="4" tint="0.79998168889431442"/>
  </sheetPr>
  <dimension ref="A1:P9"/>
  <sheetViews>
    <sheetView zoomScale="63" workbookViewId="0">
      <pane xSplit="1" ySplit="2" topLeftCell="L9" activePane="bottomRight" state="frozen"/>
      <selection pane="bottomRight" activeCell="B3" sqref="B3"/>
      <selection pane="bottomLeft" activeCell="A3" sqref="A3"/>
      <selection pane="topRight" activeCell="B1" sqref="B1"/>
    </sheetView>
  </sheetViews>
  <sheetFormatPr defaultColWidth="8.7109375" defaultRowHeight="18"/>
  <cols>
    <col min="1" max="1" width="43" style="237" customWidth="1"/>
    <col min="2" max="2" width="104.28515625" style="112" customWidth="1"/>
    <col min="3" max="3" width="105.7109375" style="112" customWidth="1"/>
    <col min="4" max="4" width="43" style="112" customWidth="1"/>
    <col min="5" max="5" width="24.28515625" style="112" customWidth="1"/>
    <col min="6" max="6" width="35.7109375" style="112" customWidth="1"/>
    <col min="7" max="7" width="41" style="112" customWidth="1"/>
    <col min="8" max="8" width="62.42578125" style="112" customWidth="1"/>
    <col min="9" max="9" width="97.28515625" style="112" customWidth="1"/>
    <col min="10" max="10" width="151.7109375" style="112" customWidth="1"/>
    <col min="11" max="11" width="93.42578125" style="112" customWidth="1"/>
    <col min="12" max="12" width="141.7109375" style="112" customWidth="1"/>
    <col min="13" max="13" width="95.7109375" style="112" customWidth="1"/>
    <col min="14" max="14" width="143.7109375" style="112" customWidth="1"/>
    <col min="15" max="15" width="21.28515625" style="112" customWidth="1"/>
    <col min="16" max="16" width="32.28515625" style="112" customWidth="1"/>
    <col min="17" max="16384" width="8.7109375" style="112"/>
  </cols>
  <sheetData>
    <row r="1" spans="1:16">
      <c r="B1" s="830" t="s">
        <v>1379</v>
      </c>
      <c r="C1" s="830"/>
      <c r="D1" s="830"/>
      <c r="E1" s="831" t="s">
        <v>1380</v>
      </c>
      <c r="F1" s="831"/>
      <c r="G1" s="831"/>
      <c r="H1" s="831"/>
      <c r="I1" s="831"/>
      <c r="J1" s="831"/>
      <c r="K1" s="831"/>
      <c r="L1" s="831"/>
      <c r="M1" s="831"/>
      <c r="N1" s="831"/>
      <c r="O1" s="831"/>
      <c r="P1" s="831"/>
    </row>
    <row r="2" spans="1:16" ht="33" customHeight="1">
      <c r="A2" s="268" t="s">
        <v>1</v>
      </c>
      <c r="B2" s="268" t="s">
        <v>422</v>
      </c>
      <c r="C2" s="269" t="s">
        <v>1389</v>
      </c>
      <c r="D2" s="268" t="s">
        <v>424</v>
      </c>
      <c r="E2" s="96" t="s">
        <v>1367</v>
      </c>
      <c r="F2" s="96" t="s">
        <v>1384</v>
      </c>
      <c r="G2" s="97" t="s">
        <v>1368</v>
      </c>
      <c r="H2" s="97" t="s">
        <v>1382</v>
      </c>
      <c r="I2" s="98" t="s">
        <v>1370</v>
      </c>
      <c r="J2" s="98" t="s">
        <v>1382</v>
      </c>
      <c r="K2" s="99" t="s">
        <v>1371</v>
      </c>
      <c r="L2" s="99" t="s">
        <v>1383</v>
      </c>
      <c r="M2" s="100" t="s">
        <v>1373</v>
      </c>
      <c r="N2" s="100" t="s">
        <v>1384</v>
      </c>
      <c r="O2" s="101" t="s">
        <v>1375</v>
      </c>
      <c r="P2" s="101" t="s">
        <v>1385</v>
      </c>
    </row>
    <row r="3" spans="1:16" ht="335.25" customHeight="1">
      <c r="A3" s="134" t="s">
        <v>794</v>
      </c>
      <c r="B3" s="270" t="s">
        <v>795</v>
      </c>
      <c r="C3" s="271" t="s">
        <v>796</v>
      </c>
      <c r="D3" s="235" t="s">
        <v>797</v>
      </c>
      <c r="E3" s="257" t="s">
        <v>579</v>
      </c>
      <c r="F3" s="110" t="s">
        <v>579</v>
      </c>
      <c r="G3" s="138" t="s">
        <v>798</v>
      </c>
      <c r="H3" s="110" t="s">
        <v>799</v>
      </c>
      <c r="I3" s="272" t="s">
        <v>579</v>
      </c>
      <c r="J3" s="110" t="s">
        <v>579</v>
      </c>
      <c r="K3" s="156" t="s">
        <v>579</v>
      </c>
      <c r="L3" s="110" t="s">
        <v>579</v>
      </c>
      <c r="M3" s="154" t="s">
        <v>800</v>
      </c>
      <c r="N3" s="273" t="s">
        <v>801</v>
      </c>
      <c r="O3" s="247" t="s">
        <v>579</v>
      </c>
      <c r="P3" s="111" t="s">
        <v>579</v>
      </c>
    </row>
    <row r="4" spans="1:16" ht="285.75" customHeight="1">
      <c r="A4" s="134" t="s">
        <v>802</v>
      </c>
      <c r="B4" s="270" t="s">
        <v>803</v>
      </c>
      <c r="C4" s="111" t="s">
        <v>804</v>
      </c>
      <c r="D4" s="110" t="s">
        <v>805</v>
      </c>
      <c r="E4" s="257" t="s">
        <v>579</v>
      </c>
      <c r="F4" s="110" t="s">
        <v>579</v>
      </c>
      <c r="G4" s="245" t="s">
        <v>806</v>
      </c>
      <c r="H4" s="110" t="s">
        <v>807</v>
      </c>
      <c r="I4" s="264" t="s">
        <v>808</v>
      </c>
      <c r="J4" s="111" t="s">
        <v>809</v>
      </c>
      <c r="K4" s="153" t="s">
        <v>579</v>
      </c>
      <c r="L4" s="111" t="s">
        <v>579</v>
      </c>
      <c r="M4" s="155" t="s">
        <v>810</v>
      </c>
      <c r="N4" s="110" t="s">
        <v>811</v>
      </c>
      <c r="O4" s="247" t="s">
        <v>579</v>
      </c>
      <c r="P4" s="111" t="s">
        <v>579</v>
      </c>
    </row>
    <row r="5" spans="1:16" ht="380.25" customHeight="1">
      <c r="A5" s="134" t="s">
        <v>812</v>
      </c>
      <c r="B5" s="270" t="s">
        <v>813</v>
      </c>
      <c r="C5" s="110" t="s">
        <v>814</v>
      </c>
      <c r="D5" s="110" t="s">
        <v>815</v>
      </c>
      <c r="E5" s="257" t="s">
        <v>579</v>
      </c>
      <c r="F5" s="110" t="s">
        <v>579</v>
      </c>
      <c r="G5" s="274" t="s">
        <v>816</v>
      </c>
      <c r="H5" s="110" t="s">
        <v>817</v>
      </c>
      <c r="I5" s="264" t="s">
        <v>818</v>
      </c>
      <c r="J5" s="110" t="s">
        <v>819</v>
      </c>
      <c r="K5" s="153" t="s">
        <v>820</v>
      </c>
      <c r="L5" s="275" t="s">
        <v>821</v>
      </c>
      <c r="M5" s="155" t="s">
        <v>822</v>
      </c>
      <c r="N5" s="275" t="s">
        <v>823</v>
      </c>
      <c r="O5" s="247" t="s">
        <v>579</v>
      </c>
      <c r="P5" s="111" t="s">
        <v>579</v>
      </c>
    </row>
    <row r="6" spans="1:16" ht="409.5" customHeight="1">
      <c r="A6" s="134" t="s">
        <v>824</v>
      </c>
      <c r="B6" s="270" t="s">
        <v>825</v>
      </c>
      <c r="C6" s="110" t="s">
        <v>826</v>
      </c>
      <c r="D6" s="110" t="s">
        <v>827</v>
      </c>
      <c r="E6" s="257" t="s">
        <v>579</v>
      </c>
      <c r="F6" s="110" t="s">
        <v>579</v>
      </c>
      <c r="G6" s="245" t="s">
        <v>828</v>
      </c>
      <c r="H6" s="110" t="s">
        <v>829</v>
      </c>
      <c r="I6" s="264" t="s">
        <v>830</v>
      </c>
      <c r="J6" s="239" t="s">
        <v>831</v>
      </c>
      <c r="K6" s="153" t="s">
        <v>832</v>
      </c>
      <c r="L6" s="110" t="s">
        <v>833</v>
      </c>
      <c r="M6" s="155" t="s">
        <v>834</v>
      </c>
      <c r="N6" s="110" t="s">
        <v>835</v>
      </c>
      <c r="O6" s="247" t="s">
        <v>579</v>
      </c>
      <c r="P6" s="111" t="s">
        <v>579</v>
      </c>
    </row>
    <row r="7" spans="1:16" ht="408.75" customHeight="1">
      <c r="A7" s="134" t="s">
        <v>836</v>
      </c>
      <c r="B7" s="270" t="s">
        <v>837</v>
      </c>
      <c r="C7" s="110" t="s">
        <v>838</v>
      </c>
      <c r="D7" s="110" t="s">
        <v>839</v>
      </c>
      <c r="E7" s="257" t="s">
        <v>579</v>
      </c>
      <c r="F7" s="110" t="s">
        <v>579</v>
      </c>
      <c r="G7" s="245" t="s">
        <v>840</v>
      </c>
      <c r="H7" s="110" t="s">
        <v>841</v>
      </c>
      <c r="I7" s="264" t="s">
        <v>842</v>
      </c>
      <c r="J7" s="111" t="s">
        <v>843</v>
      </c>
      <c r="K7" s="153" t="s">
        <v>844</v>
      </c>
      <c r="L7" s="275" t="s">
        <v>845</v>
      </c>
      <c r="M7" s="155" t="s">
        <v>846</v>
      </c>
      <c r="N7" s="275" t="s">
        <v>847</v>
      </c>
      <c r="O7" s="276" t="s">
        <v>579</v>
      </c>
      <c r="P7" s="111" t="s">
        <v>579</v>
      </c>
    </row>
    <row r="8" spans="1:16" ht="409.5" customHeight="1">
      <c r="A8" s="229" t="s">
        <v>848</v>
      </c>
      <c r="B8" s="279" t="s">
        <v>849</v>
      </c>
      <c r="C8" s="116" t="s">
        <v>850</v>
      </c>
      <c r="D8" s="116" t="s">
        <v>851</v>
      </c>
      <c r="E8" s="280" t="s">
        <v>579</v>
      </c>
      <c r="F8" s="116" t="s">
        <v>579</v>
      </c>
      <c r="G8" s="281" t="s">
        <v>852</v>
      </c>
      <c r="H8" s="116" t="s">
        <v>853</v>
      </c>
      <c r="I8" s="262" t="s">
        <v>579</v>
      </c>
      <c r="J8" s="116" t="s">
        <v>579</v>
      </c>
      <c r="K8" s="282" t="s">
        <v>579</v>
      </c>
      <c r="L8" s="116" t="s">
        <v>579</v>
      </c>
      <c r="M8" s="283" t="s">
        <v>854</v>
      </c>
      <c r="N8" s="284" t="s">
        <v>855</v>
      </c>
      <c r="O8" s="285" t="s">
        <v>579</v>
      </c>
      <c r="P8" s="115" t="s">
        <v>579</v>
      </c>
    </row>
    <row r="9" spans="1:16" ht="409.5" customHeight="1">
      <c r="A9" s="134" t="s">
        <v>856</v>
      </c>
      <c r="B9" s="270" t="s">
        <v>857</v>
      </c>
      <c r="C9" s="110" t="s">
        <v>858</v>
      </c>
      <c r="D9" s="111" t="s">
        <v>859</v>
      </c>
      <c r="E9" s="352" t="s">
        <v>579</v>
      </c>
      <c r="F9" s="110" t="s">
        <v>579</v>
      </c>
      <c r="G9" s="351" t="s">
        <v>852</v>
      </c>
      <c r="H9" s="110" t="s">
        <v>860</v>
      </c>
      <c r="I9" s="272" t="s">
        <v>861</v>
      </c>
      <c r="J9" s="110" t="s">
        <v>862</v>
      </c>
      <c r="K9" s="350" t="s">
        <v>863</v>
      </c>
      <c r="L9" s="277" t="s">
        <v>864</v>
      </c>
      <c r="M9" s="349" t="s">
        <v>865</v>
      </c>
      <c r="N9" s="239" t="s">
        <v>866</v>
      </c>
      <c r="O9" s="278" t="s">
        <v>579</v>
      </c>
      <c r="P9" s="107" t="s">
        <v>579</v>
      </c>
    </row>
  </sheetData>
  <autoFilter ref="A2:A36" xr:uid="{734B97EF-3ACF-428F-ABE9-829A4BBE0A2F}"/>
  <mergeCells count="2">
    <mergeCell ref="B1:D1"/>
    <mergeCell ref="E1:P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E13BD-E98C-40B9-930A-1C75D2B76629}">
  <sheetPr>
    <tabColor theme="4" tint="0.79998168889431442"/>
  </sheetPr>
  <dimension ref="A1:Q11"/>
  <sheetViews>
    <sheetView zoomScale="82" workbookViewId="0">
      <pane xSplit="1" ySplit="2" topLeftCell="C3" activePane="bottomRight" state="frozen"/>
      <selection pane="bottomRight" activeCell="B14" sqref="B14"/>
      <selection pane="bottomLeft" activeCell="A3" sqref="A3"/>
      <selection pane="topRight" activeCell="B1" sqref="B1"/>
    </sheetView>
  </sheetViews>
  <sheetFormatPr defaultColWidth="8.7109375" defaultRowHeight="18"/>
  <cols>
    <col min="1" max="1" width="35.7109375" style="237" customWidth="1"/>
    <col min="2" max="2" width="174.7109375" style="112" customWidth="1"/>
    <col min="3" max="3" width="156.28515625" style="112" customWidth="1"/>
    <col min="4" max="4" width="46" style="112" customWidth="1"/>
    <col min="5" max="5" width="25.42578125" style="112" customWidth="1"/>
    <col min="6" max="6" width="29.28515625" style="112" customWidth="1"/>
    <col min="7" max="7" width="42.7109375" style="112" customWidth="1"/>
    <col min="8" max="8" width="44.28515625" style="112" customWidth="1"/>
    <col min="9" max="9" width="62" style="112" customWidth="1"/>
    <col min="10" max="10" width="46.42578125" style="112" customWidth="1"/>
    <col min="11" max="11" width="60.42578125" style="112" customWidth="1"/>
    <col min="12" max="12" width="77.7109375" style="112" customWidth="1"/>
    <col min="13" max="13" width="91.28515625" style="112" customWidth="1"/>
    <col min="14" max="14" width="214.42578125" style="112" customWidth="1"/>
    <col min="15" max="15" width="20.28515625" style="112" customWidth="1"/>
    <col min="16" max="16" width="33.42578125" style="193" customWidth="1"/>
    <col min="17" max="16384" width="8.7109375" style="112"/>
  </cols>
  <sheetData>
    <row r="1" spans="1:17">
      <c r="B1" s="830" t="s">
        <v>1379</v>
      </c>
      <c r="C1" s="830"/>
      <c r="D1" s="830"/>
      <c r="E1" s="136"/>
      <c r="F1" s="831" t="s">
        <v>1380</v>
      </c>
      <c r="G1" s="831"/>
      <c r="H1" s="831"/>
      <c r="I1" s="831"/>
      <c r="J1" s="831"/>
      <c r="K1" s="831"/>
      <c r="L1" s="831"/>
      <c r="M1" s="831"/>
      <c r="N1" s="831"/>
      <c r="O1" s="831"/>
      <c r="P1" s="831"/>
    </row>
    <row r="2" spans="1:17" ht="51.75" customHeight="1">
      <c r="A2" s="95" t="s">
        <v>1</v>
      </c>
      <c r="B2" s="286" t="s">
        <v>422</v>
      </c>
      <c r="C2" s="286" t="s">
        <v>1390</v>
      </c>
      <c r="D2" s="286" t="s">
        <v>424</v>
      </c>
      <c r="E2" s="96" t="s">
        <v>1367</v>
      </c>
      <c r="F2" s="96" t="s">
        <v>1384</v>
      </c>
      <c r="G2" s="97" t="s">
        <v>1368</v>
      </c>
      <c r="H2" s="97" t="s">
        <v>1382</v>
      </c>
      <c r="I2" s="98" t="s">
        <v>1370</v>
      </c>
      <c r="J2" s="98" t="s">
        <v>1382</v>
      </c>
      <c r="K2" s="99" t="s">
        <v>1371</v>
      </c>
      <c r="L2" s="99" t="s">
        <v>1383</v>
      </c>
      <c r="M2" s="100" t="s">
        <v>1373</v>
      </c>
      <c r="N2" s="100" t="s">
        <v>1384</v>
      </c>
      <c r="O2" s="101" t="s">
        <v>1375</v>
      </c>
      <c r="P2" s="101" t="s">
        <v>1385</v>
      </c>
      <c r="Q2" s="191"/>
    </row>
    <row r="3" spans="1:17" ht="409.5" customHeight="1">
      <c r="A3" s="229" t="s">
        <v>867</v>
      </c>
      <c r="B3" s="356" t="s">
        <v>868</v>
      </c>
      <c r="C3" s="116" t="s">
        <v>869</v>
      </c>
      <c r="D3" s="116" t="s">
        <v>870</v>
      </c>
      <c r="E3" s="280" t="s">
        <v>579</v>
      </c>
      <c r="F3" s="116" t="s">
        <v>579</v>
      </c>
      <c r="G3" s="337" t="s">
        <v>871</v>
      </c>
      <c r="H3" s="116" t="s">
        <v>872</v>
      </c>
      <c r="I3" s="334" t="s">
        <v>873</v>
      </c>
      <c r="J3" s="116" t="s">
        <v>874</v>
      </c>
      <c r="K3" s="353" t="s">
        <v>579</v>
      </c>
      <c r="L3" s="284" t="s">
        <v>579</v>
      </c>
      <c r="M3" s="336" t="s">
        <v>875</v>
      </c>
      <c r="N3" s="116" t="s">
        <v>876</v>
      </c>
      <c r="O3" s="354" t="s">
        <v>579</v>
      </c>
      <c r="P3" s="355" t="s">
        <v>579</v>
      </c>
    </row>
    <row r="4" spans="1:17" ht="375" customHeight="1">
      <c r="A4" s="134" t="s">
        <v>877</v>
      </c>
      <c r="B4" s="270" t="s">
        <v>1391</v>
      </c>
      <c r="C4" s="110" t="s">
        <v>879</v>
      </c>
      <c r="D4" s="110" t="s">
        <v>880</v>
      </c>
      <c r="E4" s="257" t="s">
        <v>579</v>
      </c>
      <c r="F4" s="110" t="s">
        <v>579</v>
      </c>
      <c r="G4" s="245" t="s">
        <v>579</v>
      </c>
      <c r="H4" s="110" t="s">
        <v>579</v>
      </c>
      <c r="I4" s="264" t="s">
        <v>579</v>
      </c>
      <c r="J4" s="110" t="s">
        <v>579</v>
      </c>
      <c r="K4" s="264" t="s">
        <v>579</v>
      </c>
      <c r="L4" s="110" t="s">
        <v>579</v>
      </c>
      <c r="M4" s="155" t="s">
        <v>881</v>
      </c>
      <c r="N4" s="297" t="s">
        <v>882</v>
      </c>
      <c r="O4" s="242" t="s">
        <v>579</v>
      </c>
      <c r="P4" s="258" t="s">
        <v>579</v>
      </c>
    </row>
    <row r="5" spans="1:17" ht="408.75" customHeight="1">
      <c r="A5" s="134" t="s">
        <v>883</v>
      </c>
      <c r="B5" s="270" t="s">
        <v>884</v>
      </c>
      <c r="C5" s="235" t="s">
        <v>885</v>
      </c>
      <c r="D5" s="235" t="s">
        <v>886</v>
      </c>
      <c r="E5" s="257" t="s">
        <v>579</v>
      </c>
      <c r="F5" s="110" t="s">
        <v>579</v>
      </c>
      <c r="G5" s="245" t="s">
        <v>579</v>
      </c>
      <c r="H5" s="110" t="s">
        <v>579</v>
      </c>
      <c r="I5" s="264" t="s">
        <v>579</v>
      </c>
      <c r="J5" s="110" t="s">
        <v>579</v>
      </c>
      <c r="K5" s="264" t="s">
        <v>579</v>
      </c>
      <c r="L5" s="110" t="s">
        <v>579</v>
      </c>
      <c r="M5" s="155" t="s">
        <v>887</v>
      </c>
      <c r="N5" s="287" t="s">
        <v>888</v>
      </c>
      <c r="O5" s="242" t="s">
        <v>579</v>
      </c>
      <c r="P5" s="258" t="s">
        <v>579</v>
      </c>
    </row>
    <row r="6" spans="1:17" ht="296.25" customHeight="1">
      <c r="A6" s="134" t="s">
        <v>889</v>
      </c>
      <c r="B6" s="270" t="s">
        <v>890</v>
      </c>
      <c r="C6" s="288" t="s">
        <v>891</v>
      </c>
      <c r="D6" s="288" t="s">
        <v>892</v>
      </c>
      <c r="E6" s="260" t="s">
        <v>579</v>
      </c>
      <c r="F6" s="110" t="s">
        <v>579</v>
      </c>
      <c r="G6" s="245" t="s">
        <v>579</v>
      </c>
      <c r="H6" s="110" t="s">
        <v>579</v>
      </c>
      <c r="I6" s="264" t="s">
        <v>579</v>
      </c>
      <c r="J6" s="110" t="s">
        <v>579</v>
      </c>
      <c r="K6" s="153" t="s">
        <v>893</v>
      </c>
      <c r="L6" s="110" t="s">
        <v>894</v>
      </c>
      <c r="M6" s="155" t="s">
        <v>895</v>
      </c>
      <c r="N6" s="113" t="s">
        <v>896</v>
      </c>
      <c r="O6" s="247" t="s">
        <v>579</v>
      </c>
      <c r="P6" s="248" t="s">
        <v>579</v>
      </c>
      <c r="Q6" s="189"/>
    </row>
    <row r="7" spans="1:17" ht="175.5" customHeight="1">
      <c r="A7" s="134" t="s">
        <v>897</v>
      </c>
      <c r="B7" s="270" t="s">
        <v>898</v>
      </c>
      <c r="C7" s="235" t="s">
        <v>899</v>
      </c>
      <c r="D7" s="235" t="s">
        <v>900</v>
      </c>
      <c r="E7" s="260" t="s">
        <v>579</v>
      </c>
      <c r="F7" s="110" t="s">
        <v>579</v>
      </c>
      <c r="G7" s="245" t="s">
        <v>579</v>
      </c>
      <c r="H7" s="110" t="s">
        <v>579</v>
      </c>
      <c r="I7" s="264" t="s">
        <v>579</v>
      </c>
      <c r="J7" s="110" t="s">
        <v>579</v>
      </c>
      <c r="K7" s="264" t="s">
        <v>579</v>
      </c>
      <c r="L7" s="110" t="s">
        <v>579</v>
      </c>
      <c r="M7" s="155" t="s">
        <v>901</v>
      </c>
      <c r="N7" s="113" t="s">
        <v>902</v>
      </c>
      <c r="O7" s="247" t="s">
        <v>579</v>
      </c>
      <c r="P7" s="248" t="s">
        <v>579</v>
      </c>
    </row>
    <row r="8" spans="1:17" ht="409.6">
      <c r="A8" s="229" t="s">
        <v>903</v>
      </c>
      <c r="B8" s="356" t="s">
        <v>904</v>
      </c>
      <c r="C8" s="357" t="s">
        <v>905</v>
      </c>
      <c r="D8" s="116" t="s">
        <v>906</v>
      </c>
      <c r="E8" s="280" t="s">
        <v>579</v>
      </c>
      <c r="F8" s="116" t="s">
        <v>579</v>
      </c>
      <c r="G8" s="337" t="s">
        <v>579</v>
      </c>
      <c r="H8" s="116" t="s">
        <v>579</v>
      </c>
      <c r="I8" s="346" t="s">
        <v>579</v>
      </c>
      <c r="J8" s="116" t="s">
        <v>579</v>
      </c>
      <c r="K8" s="346" t="s">
        <v>579</v>
      </c>
      <c r="L8" s="116" t="s">
        <v>579</v>
      </c>
      <c r="M8" s="336" t="s">
        <v>901</v>
      </c>
      <c r="N8" s="116" t="s">
        <v>907</v>
      </c>
      <c r="O8" s="331" t="s">
        <v>579</v>
      </c>
      <c r="P8" s="332" t="s">
        <v>579</v>
      </c>
    </row>
    <row r="9" spans="1:17" ht="168" customHeight="1">
      <c r="A9" s="134" t="s">
        <v>908</v>
      </c>
      <c r="B9" s="270" t="s">
        <v>909</v>
      </c>
      <c r="C9" s="235" t="s">
        <v>910</v>
      </c>
      <c r="D9" s="108" t="s">
        <v>911</v>
      </c>
      <c r="E9" s="260" t="s">
        <v>579</v>
      </c>
      <c r="F9" s="110" t="s">
        <v>579</v>
      </c>
      <c r="G9" s="245" t="s">
        <v>579</v>
      </c>
      <c r="H9" s="110" t="s">
        <v>579</v>
      </c>
      <c r="I9" s="264" t="s">
        <v>579</v>
      </c>
      <c r="J9" s="110" t="s">
        <v>579</v>
      </c>
      <c r="K9" s="264" t="s">
        <v>579</v>
      </c>
      <c r="L9" s="110" t="s">
        <v>579</v>
      </c>
      <c r="M9" s="155" t="s">
        <v>901</v>
      </c>
      <c r="N9" s="113" t="s">
        <v>912</v>
      </c>
      <c r="O9" s="247" t="s">
        <v>579</v>
      </c>
      <c r="P9" s="248" t="s">
        <v>579</v>
      </c>
    </row>
    <row r="10" spans="1:17" ht="348" customHeight="1">
      <c r="A10" s="134" t="s">
        <v>913</v>
      </c>
      <c r="B10" s="270" t="s">
        <v>1392</v>
      </c>
      <c r="C10" s="110" t="s">
        <v>915</v>
      </c>
      <c r="D10" s="235" t="s">
        <v>916</v>
      </c>
      <c r="E10" s="260" t="s">
        <v>579</v>
      </c>
      <c r="F10" s="110" t="s">
        <v>579</v>
      </c>
      <c r="G10" s="245" t="s">
        <v>579</v>
      </c>
      <c r="H10" s="110" t="s">
        <v>579</v>
      </c>
      <c r="I10" s="152" t="s">
        <v>579</v>
      </c>
      <c r="J10" s="110" t="s">
        <v>579</v>
      </c>
      <c r="K10" s="153" t="s">
        <v>579</v>
      </c>
      <c r="L10" s="110" t="s">
        <v>579</v>
      </c>
      <c r="M10" s="155" t="s">
        <v>917</v>
      </c>
      <c r="N10" s="113" t="s">
        <v>918</v>
      </c>
      <c r="O10" s="247" t="s">
        <v>579</v>
      </c>
      <c r="P10" s="248" t="s">
        <v>579</v>
      </c>
      <c r="Q10" s="189"/>
    </row>
    <row r="11" spans="1:17">
      <c r="A11" s="289"/>
      <c r="B11" s="189"/>
      <c r="C11" s="189"/>
      <c r="D11" s="189"/>
      <c r="E11" s="189"/>
      <c r="F11" s="189"/>
      <c r="G11" s="189"/>
      <c r="H11" s="189"/>
      <c r="I11" s="189"/>
      <c r="J11" s="189"/>
      <c r="K11" s="189"/>
      <c r="L11" s="189"/>
      <c r="M11" s="189"/>
      <c r="N11" s="189"/>
      <c r="O11" s="189"/>
      <c r="P11" s="259"/>
      <c r="Q11" s="189"/>
    </row>
  </sheetData>
  <autoFilter ref="A2:A11" xr:uid="{99DE13BD-E98C-40B9-930A-1C75D2B76629}"/>
  <mergeCells count="2">
    <mergeCell ref="B1:D1"/>
    <mergeCell ref="F1:P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069DE-B10A-4426-9B48-CBB1541A864F}">
  <sheetPr>
    <tabColor theme="4" tint="0.79998168889431442"/>
  </sheetPr>
  <dimension ref="A1:Q4"/>
  <sheetViews>
    <sheetView zoomScale="56" workbookViewId="0">
      <pane xSplit="1" ySplit="2" topLeftCell="C3" activePane="bottomRight" state="frozen"/>
      <selection pane="bottomRight" activeCell="C3" sqref="C3"/>
      <selection pane="bottomLeft" activeCell="A3" sqref="A3"/>
      <selection pane="topRight" activeCell="B1" sqref="B1"/>
    </sheetView>
  </sheetViews>
  <sheetFormatPr defaultColWidth="8.7109375" defaultRowHeight="18"/>
  <cols>
    <col min="1" max="1" width="20.28515625" style="237" customWidth="1"/>
    <col min="2" max="2" width="80.7109375" style="112" customWidth="1"/>
    <col min="3" max="3" width="93" style="112" customWidth="1"/>
    <col min="4" max="4" width="34" style="112" customWidth="1"/>
    <col min="5" max="5" width="24.7109375" style="112" customWidth="1"/>
    <col min="6" max="6" width="34.7109375" style="112" customWidth="1"/>
    <col min="7" max="7" width="33" style="112" customWidth="1"/>
    <col min="8" max="8" width="31.42578125" style="112" customWidth="1"/>
    <col min="9" max="9" width="43.7109375" style="112" customWidth="1"/>
    <col min="10" max="10" width="202.7109375" style="112" customWidth="1"/>
    <col min="11" max="11" width="39.42578125" style="112" customWidth="1"/>
    <col min="12" max="13" width="40.7109375" style="112" customWidth="1"/>
    <col min="14" max="14" width="54.28515625" style="112" customWidth="1"/>
    <col min="15" max="15" width="26.28515625" style="112" customWidth="1"/>
    <col min="16" max="16" width="26.42578125" style="112" customWidth="1"/>
    <col min="17" max="16384" width="8.7109375" style="112"/>
  </cols>
  <sheetData>
    <row r="1" spans="1:17">
      <c r="B1" s="830" t="s">
        <v>1379</v>
      </c>
      <c r="C1" s="830"/>
      <c r="D1" s="830"/>
      <c r="E1" s="136"/>
      <c r="F1" s="831" t="s">
        <v>1380</v>
      </c>
      <c r="G1" s="831"/>
      <c r="H1" s="831"/>
      <c r="I1" s="831"/>
      <c r="J1" s="831"/>
      <c r="K1" s="831"/>
      <c r="L1" s="831"/>
      <c r="M1" s="831"/>
      <c r="N1" s="831"/>
      <c r="O1" s="831"/>
      <c r="P1" s="831"/>
    </row>
    <row r="2" spans="1:17" ht="41.25" customHeight="1">
      <c r="A2" s="95" t="s">
        <v>1</v>
      </c>
      <c r="B2" s="290" t="s">
        <v>422</v>
      </c>
      <c r="C2" s="290" t="s">
        <v>1366</v>
      </c>
      <c r="D2" s="290" t="s">
        <v>424</v>
      </c>
      <c r="E2" s="96" t="s">
        <v>1367</v>
      </c>
      <c r="F2" s="96" t="s">
        <v>1384</v>
      </c>
      <c r="G2" s="291" t="s">
        <v>1393</v>
      </c>
      <c r="H2" s="291" t="s">
        <v>1382</v>
      </c>
      <c r="I2" s="98" t="s">
        <v>1370</v>
      </c>
      <c r="J2" s="98" t="s">
        <v>1382</v>
      </c>
      <c r="K2" s="99" t="s">
        <v>1394</v>
      </c>
      <c r="L2" s="99" t="s">
        <v>1383</v>
      </c>
      <c r="M2" s="100" t="s">
        <v>1395</v>
      </c>
      <c r="N2" s="190" t="s">
        <v>1384</v>
      </c>
      <c r="O2" s="101" t="s">
        <v>1375</v>
      </c>
      <c r="P2" s="101" t="s">
        <v>1384</v>
      </c>
      <c r="Q2" s="191"/>
    </row>
    <row r="3" spans="1:17" ht="409.5" customHeight="1">
      <c r="A3" s="229" t="s">
        <v>919</v>
      </c>
      <c r="B3" s="363" t="s">
        <v>920</v>
      </c>
      <c r="C3" s="364" t="s">
        <v>921</v>
      </c>
      <c r="D3" s="364" t="s">
        <v>922</v>
      </c>
      <c r="E3" s="280" t="s">
        <v>579</v>
      </c>
      <c r="F3" s="116" t="s">
        <v>579</v>
      </c>
      <c r="G3" s="337" t="s">
        <v>579</v>
      </c>
      <c r="H3" s="116" t="s">
        <v>579</v>
      </c>
      <c r="I3" s="334" t="s">
        <v>923</v>
      </c>
      <c r="J3" s="362" t="s">
        <v>924</v>
      </c>
      <c r="K3" s="353" t="s">
        <v>579</v>
      </c>
      <c r="L3" s="116" t="s">
        <v>579</v>
      </c>
      <c r="M3" s="336" t="s">
        <v>925</v>
      </c>
      <c r="N3" s="116" t="s">
        <v>926</v>
      </c>
      <c r="O3" s="359" t="s">
        <v>579</v>
      </c>
      <c r="P3" s="116" t="s">
        <v>579</v>
      </c>
    </row>
    <row r="4" spans="1:17" ht="409.5" customHeight="1">
      <c r="A4" s="405" t="s">
        <v>927</v>
      </c>
      <c r="B4" s="406" t="s">
        <v>928</v>
      </c>
      <c r="C4" s="407" t="s">
        <v>929</v>
      </c>
      <c r="D4" s="322" t="s">
        <v>930</v>
      </c>
      <c r="E4" s="360" t="s">
        <v>579</v>
      </c>
      <c r="F4" s="403" t="s">
        <v>579</v>
      </c>
      <c r="G4" s="327" t="s">
        <v>579</v>
      </c>
      <c r="H4" s="403" t="s">
        <v>579</v>
      </c>
      <c r="I4" s="328" t="s">
        <v>931</v>
      </c>
      <c r="J4" s="404" t="s">
        <v>932</v>
      </c>
      <c r="K4" s="361" t="s">
        <v>579</v>
      </c>
      <c r="L4" s="403" t="s">
        <v>579</v>
      </c>
      <c r="M4" s="330" t="s">
        <v>925</v>
      </c>
      <c r="N4" s="403" t="s">
        <v>926</v>
      </c>
      <c r="O4" s="358" t="s">
        <v>579</v>
      </c>
      <c r="P4" s="403" t="s">
        <v>579</v>
      </c>
    </row>
  </sheetData>
  <autoFilter ref="A2:A4" xr:uid="{3FA069DE-B10A-4426-9B48-CBB1541A864F}"/>
  <mergeCells count="2">
    <mergeCell ref="B1:D1"/>
    <mergeCell ref="F1:P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2928-9977-40D9-ACB9-6F0963AA2699}">
  <sheetPr>
    <tabColor theme="4" tint="0.79998168889431442"/>
  </sheetPr>
  <dimension ref="A1:Q7"/>
  <sheetViews>
    <sheetView showGridLines="0" zoomScale="40" zoomScaleNormal="40" workbookViewId="0">
      <pane xSplit="1" ySplit="2" topLeftCell="B3" activePane="bottomRight" state="frozen"/>
      <selection pane="bottomRight" activeCell="B4" sqref="B4"/>
      <selection pane="bottomLeft" activeCell="A3" sqref="A3"/>
      <selection pane="topRight" activeCell="B1" sqref="B1"/>
    </sheetView>
  </sheetViews>
  <sheetFormatPr defaultColWidth="8.7109375" defaultRowHeight="18"/>
  <cols>
    <col min="1" max="1" width="43.7109375" style="237" customWidth="1"/>
    <col min="2" max="2" width="177.28515625" style="112" customWidth="1"/>
    <col min="3" max="3" width="127.7109375" style="112" customWidth="1"/>
    <col min="4" max="4" width="75.28515625" style="112" customWidth="1"/>
    <col min="5" max="5" width="26.7109375" style="112" customWidth="1"/>
    <col min="6" max="6" width="27" style="112" customWidth="1"/>
    <col min="7" max="7" width="34.7109375" style="112" customWidth="1"/>
    <col min="8" max="8" width="20.28515625" style="112" customWidth="1"/>
    <col min="9" max="9" width="40.42578125" style="112" customWidth="1"/>
    <col min="10" max="10" width="108.7109375" style="112" customWidth="1"/>
    <col min="11" max="11" width="82.7109375" style="112" customWidth="1"/>
    <col min="12" max="13" width="56" style="112" customWidth="1"/>
    <col min="14" max="14" width="94.42578125" style="112" customWidth="1"/>
    <col min="15" max="15" width="24" style="112" customWidth="1"/>
    <col min="16" max="16" width="38.28515625" style="112" customWidth="1"/>
    <col min="17" max="16384" width="8.7109375" style="112"/>
  </cols>
  <sheetData>
    <row r="1" spans="1:17">
      <c r="B1" s="830" t="s">
        <v>1379</v>
      </c>
      <c r="C1" s="830"/>
      <c r="D1" s="830"/>
      <c r="E1" s="136"/>
      <c r="F1" s="831" t="s">
        <v>1380</v>
      </c>
      <c r="G1" s="831"/>
      <c r="H1" s="831"/>
      <c r="I1" s="831"/>
      <c r="J1" s="831"/>
      <c r="K1" s="831"/>
      <c r="L1" s="831"/>
      <c r="M1" s="831"/>
      <c r="N1" s="831"/>
      <c r="O1" s="831"/>
      <c r="P1" s="831"/>
    </row>
    <row r="2" spans="1:17" ht="39.75" customHeight="1">
      <c r="A2" s="95" t="s">
        <v>1</v>
      </c>
      <c r="B2" s="99" t="s">
        <v>422</v>
      </c>
      <c r="C2" s="99" t="s">
        <v>1390</v>
      </c>
      <c r="D2" s="290" t="s">
        <v>424</v>
      </c>
      <c r="E2" s="96" t="s">
        <v>1367</v>
      </c>
      <c r="F2" s="96" t="s">
        <v>1384</v>
      </c>
      <c r="G2" s="291" t="s">
        <v>1368</v>
      </c>
      <c r="H2" s="291" t="s">
        <v>1382</v>
      </c>
      <c r="I2" s="98" t="s">
        <v>1370</v>
      </c>
      <c r="J2" s="98" t="s">
        <v>1382</v>
      </c>
      <c r="K2" s="99" t="s">
        <v>1371</v>
      </c>
      <c r="L2" s="99" t="s">
        <v>1383</v>
      </c>
      <c r="M2" s="100" t="s">
        <v>1373</v>
      </c>
      <c r="N2" s="190" t="s">
        <v>1384</v>
      </c>
      <c r="O2" s="101" t="s">
        <v>1375</v>
      </c>
      <c r="P2" s="101" t="s">
        <v>1385</v>
      </c>
      <c r="Q2" s="191"/>
    </row>
    <row r="3" spans="1:17" ht="408.75" customHeight="1">
      <c r="A3" s="134" t="s">
        <v>933</v>
      </c>
      <c r="B3" s="292" t="s">
        <v>1396</v>
      </c>
      <c r="C3" s="239" t="s">
        <v>935</v>
      </c>
      <c r="D3" s="110" t="s">
        <v>936</v>
      </c>
      <c r="E3" s="263" t="s">
        <v>579</v>
      </c>
      <c r="F3" s="110" t="s">
        <v>579</v>
      </c>
      <c r="G3" s="245" t="s">
        <v>579</v>
      </c>
      <c r="H3" s="110" t="s">
        <v>579</v>
      </c>
      <c r="I3" s="151" t="s">
        <v>937</v>
      </c>
      <c r="J3" s="117" t="s">
        <v>938</v>
      </c>
      <c r="K3" s="156" t="s">
        <v>939</v>
      </c>
      <c r="L3" s="117" t="s">
        <v>940</v>
      </c>
      <c r="M3" s="154" t="s">
        <v>941</v>
      </c>
      <c r="N3" s="293" t="s">
        <v>942</v>
      </c>
      <c r="O3" s="278" t="s">
        <v>579</v>
      </c>
      <c r="P3" s="109" t="s">
        <v>579</v>
      </c>
      <c r="Q3" s="189"/>
    </row>
    <row r="4" spans="1:17" ht="158.25" customHeight="1">
      <c r="A4" s="134" t="s">
        <v>943</v>
      </c>
      <c r="B4" s="294" t="s">
        <v>944</v>
      </c>
      <c r="C4" s="117" t="s">
        <v>26</v>
      </c>
      <c r="D4" s="148" t="s">
        <v>946</v>
      </c>
      <c r="E4" s="263" t="s">
        <v>579</v>
      </c>
      <c r="F4" s="110" t="s">
        <v>579</v>
      </c>
      <c r="G4" s="245" t="s">
        <v>579</v>
      </c>
      <c r="H4" s="110" t="s">
        <v>579</v>
      </c>
      <c r="I4" s="152" t="s">
        <v>947</v>
      </c>
      <c r="J4" s="120" t="s">
        <v>948</v>
      </c>
      <c r="K4" s="153" t="s">
        <v>949</v>
      </c>
      <c r="L4" s="293" t="s">
        <v>950</v>
      </c>
      <c r="M4" s="155" t="s">
        <v>951</v>
      </c>
      <c r="N4" s="293" t="s">
        <v>952</v>
      </c>
      <c r="O4" s="295" t="s">
        <v>579</v>
      </c>
      <c r="P4" s="251" t="s">
        <v>579</v>
      </c>
      <c r="Q4" s="189"/>
    </row>
    <row r="5" spans="1:17" ht="409.5" customHeight="1">
      <c r="A5" s="229" t="s">
        <v>953</v>
      </c>
      <c r="B5" s="365" t="s">
        <v>954</v>
      </c>
      <c r="C5" s="116" t="s">
        <v>955</v>
      </c>
      <c r="D5" s="362" t="s">
        <v>956</v>
      </c>
      <c r="E5" s="342" t="s">
        <v>579</v>
      </c>
      <c r="F5" s="116" t="s">
        <v>579</v>
      </c>
      <c r="G5" s="351" t="s">
        <v>579</v>
      </c>
      <c r="H5" s="116" t="s">
        <v>579</v>
      </c>
      <c r="I5" s="272" t="s">
        <v>957</v>
      </c>
      <c r="J5" s="369" t="s">
        <v>948</v>
      </c>
      <c r="K5" s="370" t="s">
        <v>958</v>
      </c>
      <c r="L5" s="369" t="s">
        <v>959</v>
      </c>
      <c r="M5" s="366" t="s">
        <v>960</v>
      </c>
      <c r="N5" s="367" t="s">
        <v>961</v>
      </c>
      <c r="O5" s="368" t="s">
        <v>579</v>
      </c>
      <c r="P5" s="107" t="s">
        <v>579</v>
      </c>
      <c r="Q5" s="189"/>
    </row>
    <row r="6" spans="1:17" ht="305.25" customHeight="1">
      <c r="A6" s="134" t="s">
        <v>962</v>
      </c>
      <c r="B6" s="294" t="s">
        <v>963</v>
      </c>
      <c r="C6" s="235" t="s">
        <v>964</v>
      </c>
      <c r="D6" s="235" t="s">
        <v>965</v>
      </c>
      <c r="E6" s="263" t="s">
        <v>579</v>
      </c>
      <c r="F6" s="110" t="s">
        <v>579</v>
      </c>
      <c r="G6" s="138" t="s">
        <v>579</v>
      </c>
      <c r="H6" s="110" t="s">
        <v>579</v>
      </c>
      <c r="I6" s="272" t="s">
        <v>966</v>
      </c>
      <c r="J6" s="110" t="s">
        <v>967</v>
      </c>
      <c r="K6" s="296" t="s">
        <v>579</v>
      </c>
      <c r="L6" s="110" t="s">
        <v>579</v>
      </c>
      <c r="M6" s="154" t="s">
        <v>968</v>
      </c>
      <c r="N6" s="297" t="s">
        <v>969</v>
      </c>
      <c r="O6" s="310" t="s">
        <v>579</v>
      </c>
      <c r="P6" s="109" t="s">
        <v>579</v>
      </c>
    </row>
    <row r="7" spans="1:17">
      <c r="K7" s="298"/>
    </row>
  </sheetData>
  <mergeCells count="2">
    <mergeCell ref="B1:D1"/>
    <mergeCell ref="F1:P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A974D-6C83-4A8E-A62A-DB223DAACAB3}">
  <sheetPr>
    <tabColor theme="5" tint="0.79998168889431442"/>
  </sheetPr>
  <dimension ref="A1:R78"/>
  <sheetViews>
    <sheetView showGridLines="0" zoomScale="90" zoomScaleNormal="110" workbookViewId="0">
      <pane xSplit="2" ySplit="2" topLeftCell="D9" activePane="bottomRight" state="frozen"/>
      <selection pane="bottomRight" activeCell="E7" sqref="E7"/>
      <selection pane="bottomLeft" activeCell="A3" sqref="A3"/>
      <selection pane="topRight" activeCell="C1" sqref="C1"/>
    </sheetView>
  </sheetViews>
  <sheetFormatPr defaultColWidth="8.7109375" defaultRowHeight="18"/>
  <cols>
    <col min="1" max="1" width="24.28515625" style="183" bestFit="1" customWidth="1"/>
    <col min="2" max="2" width="37.28515625" style="194" customWidth="1"/>
    <col min="3" max="3" width="209.42578125" style="193" bestFit="1" customWidth="1"/>
    <col min="4" max="4" width="216.42578125" style="112" customWidth="1"/>
    <col min="5" max="5" width="95.42578125" style="541" bestFit="1" customWidth="1"/>
    <col min="6" max="6" width="36.42578125" style="112" bestFit="1" customWidth="1"/>
    <col min="7" max="7" width="57.7109375" style="112" customWidth="1"/>
    <col min="8" max="8" width="82.42578125" style="112" bestFit="1" customWidth="1"/>
    <col min="9" max="9" width="124.28515625" style="112" bestFit="1" customWidth="1"/>
    <col min="10" max="10" width="94.42578125" style="112" bestFit="1" customWidth="1"/>
    <col min="11" max="11" width="124.28515625" style="112" bestFit="1" customWidth="1"/>
    <col min="12" max="12" width="63.28515625" style="112" bestFit="1" customWidth="1"/>
    <col min="13" max="13" width="58.42578125" style="112" bestFit="1" customWidth="1"/>
    <col min="14" max="14" width="67.42578125" style="112" bestFit="1" customWidth="1"/>
    <col min="15" max="15" width="124.28515625" style="112" bestFit="1" customWidth="1"/>
    <col min="16" max="16" width="56.28515625" style="112" bestFit="1" customWidth="1"/>
    <col min="17" max="17" width="41.28515625" style="112" bestFit="1" customWidth="1"/>
    <col min="18" max="16384" width="8.7109375" style="112"/>
  </cols>
  <sheetData>
    <row r="1" spans="1:18">
      <c r="C1" s="830" t="s">
        <v>1379</v>
      </c>
      <c r="D1" s="830"/>
      <c r="E1" s="830"/>
      <c r="F1" s="136"/>
      <c r="G1" s="831" t="s">
        <v>1380</v>
      </c>
      <c r="H1" s="831"/>
      <c r="I1" s="831"/>
      <c r="J1" s="831"/>
      <c r="K1" s="831"/>
      <c r="L1" s="831"/>
      <c r="M1" s="831"/>
      <c r="N1" s="831"/>
      <c r="O1" s="831"/>
      <c r="P1" s="831"/>
      <c r="Q1" s="831"/>
    </row>
    <row r="2" spans="1:18" ht="35.25" customHeight="1">
      <c r="A2" s="195" t="s">
        <v>366</v>
      </c>
      <c r="B2" s="196" t="s">
        <v>1</v>
      </c>
      <c r="C2" s="196" t="s">
        <v>422</v>
      </c>
      <c r="D2" s="196" t="s">
        <v>1397</v>
      </c>
      <c r="E2" s="538" t="s">
        <v>424</v>
      </c>
      <c r="F2" s="197" t="s">
        <v>1367</v>
      </c>
      <c r="G2" s="197" t="s">
        <v>1374</v>
      </c>
      <c r="H2" s="198" t="s">
        <v>1368</v>
      </c>
      <c r="I2" s="198" t="s">
        <v>1369</v>
      </c>
      <c r="J2" s="199" t="s">
        <v>1370</v>
      </c>
      <c r="K2" s="199" t="s">
        <v>1369</v>
      </c>
      <c r="L2" s="200" t="s">
        <v>1371</v>
      </c>
      <c r="M2" s="200" t="s">
        <v>1372</v>
      </c>
      <c r="N2" s="190" t="s">
        <v>1373</v>
      </c>
      <c r="O2" s="190" t="s">
        <v>1374</v>
      </c>
      <c r="P2" s="201" t="s">
        <v>1375</v>
      </c>
      <c r="Q2" s="201" t="s">
        <v>1398</v>
      </c>
      <c r="R2" s="191"/>
    </row>
    <row r="3" spans="1:18" ht="409.5" customHeight="1">
      <c r="A3" s="202" t="s">
        <v>395</v>
      </c>
      <c r="B3" s="203" t="s">
        <v>971</v>
      </c>
      <c r="C3" s="204" t="s">
        <v>972</v>
      </c>
      <c r="D3" s="205" t="s">
        <v>973</v>
      </c>
      <c r="E3" s="206" t="s">
        <v>974</v>
      </c>
      <c r="F3" s="207" t="s">
        <v>579</v>
      </c>
      <c r="G3" s="208" t="s">
        <v>579</v>
      </c>
      <c r="H3" s="209" t="s">
        <v>579</v>
      </c>
      <c r="I3" s="208" t="s">
        <v>579</v>
      </c>
      <c r="J3" s="210" t="s">
        <v>975</v>
      </c>
      <c r="K3" s="211" t="s">
        <v>976</v>
      </c>
      <c r="L3" s="221" t="s">
        <v>579</v>
      </c>
      <c r="M3" s="208" t="s">
        <v>579</v>
      </c>
      <c r="N3" s="212" t="s">
        <v>977</v>
      </c>
      <c r="O3" s="208" t="s">
        <v>978</v>
      </c>
      <c r="P3" s="213" t="s">
        <v>579</v>
      </c>
      <c r="Q3" s="214" t="s">
        <v>579</v>
      </c>
    </row>
    <row r="4" spans="1:18" ht="290.25" customHeight="1">
      <c r="A4" s="202" t="s">
        <v>401</v>
      </c>
      <c r="B4" s="203" t="s">
        <v>962</v>
      </c>
      <c r="C4" s="215" t="s">
        <v>979</v>
      </c>
      <c r="D4" s="205" t="s">
        <v>980</v>
      </c>
      <c r="E4" s="184" t="s">
        <v>1399</v>
      </c>
      <c r="F4" s="207" t="s">
        <v>579</v>
      </c>
      <c r="G4" s="208" t="s">
        <v>579</v>
      </c>
      <c r="H4" s="216" t="s">
        <v>579</v>
      </c>
      <c r="I4" s="208" t="s">
        <v>579</v>
      </c>
      <c r="J4" s="210" t="s">
        <v>982</v>
      </c>
      <c r="K4" s="208" t="s">
        <v>983</v>
      </c>
      <c r="L4" s="221" t="s">
        <v>579</v>
      </c>
      <c r="M4" s="208" t="s">
        <v>579</v>
      </c>
      <c r="N4" s="212" t="s">
        <v>984</v>
      </c>
      <c r="O4" s="217" t="s">
        <v>985</v>
      </c>
      <c r="P4" s="213" t="s">
        <v>579</v>
      </c>
      <c r="Q4" s="214" t="s">
        <v>579</v>
      </c>
    </row>
    <row r="5" spans="1:18" ht="409.5" customHeight="1">
      <c r="A5" s="202" t="s">
        <v>401</v>
      </c>
      <c r="B5" s="203" t="s">
        <v>986</v>
      </c>
      <c r="C5" s="392" t="s">
        <v>987</v>
      </c>
      <c r="D5" s="205" t="s">
        <v>988</v>
      </c>
      <c r="E5" s="184" t="s">
        <v>1400</v>
      </c>
      <c r="F5" s="226" t="s">
        <v>579</v>
      </c>
      <c r="G5" s="208" t="s">
        <v>579</v>
      </c>
      <c r="H5" s="388" t="s">
        <v>990</v>
      </c>
      <c r="I5" s="184" t="s">
        <v>123</v>
      </c>
      <c r="J5" s="389" t="s">
        <v>579</v>
      </c>
      <c r="K5" s="208" t="s">
        <v>579</v>
      </c>
      <c r="L5" s="384" t="s">
        <v>991</v>
      </c>
      <c r="M5" s="208" t="s">
        <v>992</v>
      </c>
      <c r="N5" s="385" t="s">
        <v>579</v>
      </c>
      <c r="O5" s="208" t="s">
        <v>579</v>
      </c>
      <c r="P5" s="213" t="s">
        <v>579</v>
      </c>
      <c r="Q5" s="214" t="s">
        <v>579</v>
      </c>
    </row>
    <row r="6" spans="1:18" ht="409.5" customHeight="1">
      <c r="A6" s="202" t="s">
        <v>401</v>
      </c>
      <c r="B6" s="380" t="s">
        <v>993</v>
      </c>
      <c r="C6" s="391" t="s">
        <v>994</v>
      </c>
      <c r="D6" s="375" t="s">
        <v>995</v>
      </c>
      <c r="E6" s="375" t="s">
        <v>1401</v>
      </c>
      <c r="F6" s="379" t="s">
        <v>997</v>
      </c>
      <c r="G6" s="375" t="s">
        <v>998</v>
      </c>
      <c r="H6" s="374" t="s">
        <v>579</v>
      </c>
      <c r="I6" s="375" t="s">
        <v>579</v>
      </c>
      <c r="J6" s="376" t="s">
        <v>579</v>
      </c>
      <c r="K6" s="375" t="s">
        <v>579</v>
      </c>
      <c r="L6" s="377" t="s">
        <v>579</v>
      </c>
      <c r="M6" s="375" t="s">
        <v>579</v>
      </c>
      <c r="N6" s="386" t="s">
        <v>999</v>
      </c>
      <c r="O6" s="387" t="s">
        <v>1000</v>
      </c>
      <c r="P6" s="371" t="s">
        <v>579</v>
      </c>
      <c r="Q6" s="372" t="s">
        <v>579</v>
      </c>
      <c r="R6" s="189"/>
    </row>
    <row r="7" spans="1:18" ht="396" customHeight="1">
      <c r="A7" s="202" t="s">
        <v>401</v>
      </c>
      <c r="B7" s="312" t="s">
        <v>1001</v>
      </c>
      <c r="C7" s="294" t="s">
        <v>1002</v>
      </c>
      <c r="D7" s="313" t="s">
        <v>1003</v>
      </c>
      <c r="E7" s="184" t="s">
        <v>1402</v>
      </c>
      <c r="F7" s="218" t="s">
        <v>1005</v>
      </c>
      <c r="G7" s="208" t="s">
        <v>1006</v>
      </c>
      <c r="H7" s="216" t="s">
        <v>1007</v>
      </c>
      <c r="I7" s="184" t="s">
        <v>1008</v>
      </c>
      <c r="J7" s="210" t="s">
        <v>1009</v>
      </c>
      <c r="K7" s="208" t="s">
        <v>1010</v>
      </c>
      <c r="L7" s="227" t="s">
        <v>579</v>
      </c>
      <c r="M7" s="208" t="s">
        <v>579</v>
      </c>
      <c r="N7" s="212" t="s">
        <v>1011</v>
      </c>
      <c r="O7" s="208" t="s">
        <v>1012</v>
      </c>
      <c r="P7" s="219" t="s">
        <v>579</v>
      </c>
      <c r="Q7" s="220" t="s">
        <v>579</v>
      </c>
    </row>
    <row r="8" spans="1:18" ht="409.5" customHeight="1">
      <c r="A8" s="202" t="s">
        <v>401</v>
      </c>
      <c r="B8" s="312" t="s">
        <v>1013</v>
      </c>
      <c r="C8" s="311" t="s">
        <v>1014</v>
      </c>
      <c r="D8" s="390" t="s">
        <v>1015</v>
      </c>
      <c r="E8" s="542" t="s">
        <v>1016</v>
      </c>
      <c r="F8" s="226" t="s">
        <v>579</v>
      </c>
      <c r="G8" s="208" t="s">
        <v>579</v>
      </c>
      <c r="H8" s="388" t="s">
        <v>1017</v>
      </c>
      <c r="I8" s="184" t="s">
        <v>1018</v>
      </c>
      <c r="J8" s="389" t="s">
        <v>1019</v>
      </c>
      <c r="K8" s="208" t="s">
        <v>1020</v>
      </c>
      <c r="L8" s="228" t="s">
        <v>579</v>
      </c>
      <c r="M8" s="208" t="s">
        <v>579</v>
      </c>
      <c r="N8" s="385" t="s">
        <v>1021</v>
      </c>
      <c r="O8" s="208" t="s">
        <v>1022</v>
      </c>
      <c r="P8" s="378" t="s">
        <v>579</v>
      </c>
      <c r="Q8" s="214" t="s">
        <v>579</v>
      </c>
    </row>
    <row r="9" spans="1:18" ht="409.5" customHeight="1">
      <c r="A9" s="202" t="s">
        <v>401</v>
      </c>
      <c r="B9" s="312" t="s">
        <v>1023</v>
      </c>
      <c r="C9" s="294" t="s">
        <v>1024</v>
      </c>
      <c r="D9" s="314" t="s">
        <v>1025</v>
      </c>
      <c r="E9" s="184" t="s">
        <v>1026</v>
      </c>
      <c r="F9" s="226" t="s">
        <v>579</v>
      </c>
      <c r="G9" s="208" t="s">
        <v>579</v>
      </c>
      <c r="H9" s="216" t="s">
        <v>1027</v>
      </c>
      <c r="I9" s="184" t="s">
        <v>1028</v>
      </c>
      <c r="J9" s="210" t="s">
        <v>579</v>
      </c>
      <c r="K9" s="208" t="s">
        <v>579</v>
      </c>
      <c r="L9" s="228" t="s">
        <v>579</v>
      </c>
      <c r="M9" s="208" t="s">
        <v>579</v>
      </c>
      <c r="N9" s="212" t="s">
        <v>1029</v>
      </c>
      <c r="O9" s="208" t="s">
        <v>1030</v>
      </c>
      <c r="P9" s="213" t="s">
        <v>579</v>
      </c>
      <c r="Q9" s="220" t="s">
        <v>579</v>
      </c>
    </row>
    <row r="10" spans="1:18" ht="409.5" customHeight="1">
      <c r="A10" s="202" t="s">
        <v>1031</v>
      </c>
      <c r="B10" s="380" t="s">
        <v>1032</v>
      </c>
      <c r="C10" s="373" t="s">
        <v>1033</v>
      </c>
      <c r="D10" s="375" t="s">
        <v>1034</v>
      </c>
      <c r="E10" s="381" t="s">
        <v>1403</v>
      </c>
      <c r="F10" s="382" t="s">
        <v>579</v>
      </c>
      <c r="G10" s="375" t="s">
        <v>579</v>
      </c>
      <c r="H10" s="374" t="s">
        <v>579</v>
      </c>
      <c r="I10" s="375" t="s">
        <v>579</v>
      </c>
      <c r="J10" s="376" t="s">
        <v>579</v>
      </c>
      <c r="K10" s="375" t="s">
        <v>579</v>
      </c>
      <c r="L10" s="228" t="s">
        <v>579</v>
      </c>
      <c r="M10" s="375" t="s">
        <v>579</v>
      </c>
      <c r="N10" s="386" t="s">
        <v>579</v>
      </c>
      <c r="O10" s="372" t="s">
        <v>579</v>
      </c>
      <c r="P10" s="371" t="s">
        <v>579</v>
      </c>
      <c r="Q10" s="372" t="s">
        <v>579</v>
      </c>
    </row>
    <row r="11" spans="1:18" ht="409.5" customHeight="1">
      <c r="A11" s="202" t="s">
        <v>1031</v>
      </c>
      <c r="B11" s="380" t="s">
        <v>1036</v>
      </c>
      <c r="C11" s="393" t="s">
        <v>1037</v>
      </c>
      <c r="D11" s="375" t="s">
        <v>1038</v>
      </c>
      <c r="E11" s="381"/>
      <c r="F11" s="382" t="s">
        <v>579</v>
      </c>
      <c r="G11" s="375" t="s">
        <v>579</v>
      </c>
      <c r="H11" s="374" t="s">
        <v>579</v>
      </c>
      <c r="I11" s="375" t="s">
        <v>579</v>
      </c>
      <c r="J11" s="376" t="s">
        <v>579</v>
      </c>
      <c r="K11" s="375" t="s">
        <v>579</v>
      </c>
      <c r="L11" s="228" t="s">
        <v>579</v>
      </c>
      <c r="M11" s="375" t="s">
        <v>579</v>
      </c>
      <c r="N11" s="386" t="s">
        <v>1040</v>
      </c>
      <c r="O11" s="372" t="s">
        <v>579</v>
      </c>
      <c r="P11" s="371" t="s">
        <v>579</v>
      </c>
      <c r="Q11" s="372" t="s">
        <v>579</v>
      </c>
    </row>
    <row r="12" spans="1:18">
      <c r="A12" s="832" t="s">
        <v>1404</v>
      </c>
      <c r="B12" s="832"/>
      <c r="C12" s="832"/>
      <c r="D12" s="832"/>
      <c r="E12" s="832"/>
      <c r="F12" s="832"/>
      <c r="G12" s="832"/>
      <c r="H12" s="832"/>
      <c r="I12" s="832"/>
      <c r="J12" s="832"/>
      <c r="K12" s="832"/>
      <c r="L12" s="832"/>
      <c r="M12" s="832"/>
      <c r="N12" s="832"/>
      <c r="O12" s="832"/>
      <c r="P12" s="832"/>
      <c r="Q12" s="832"/>
    </row>
    <row r="13" spans="1:18">
      <c r="A13" s="222" t="s">
        <v>386</v>
      </c>
      <c r="B13" s="186" t="s">
        <v>1042</v>
      </c>
      <c r="C13" s="411" t="s">
        <v>1405</v>
      </c>
      <c r="D13" s="412" t="s">
        <v>1044</v>
      </c>
      <c r="E13" s="539" t="s">
        <v>1045</v>
      </c>
      <c r="F13" s="413" t="s">
        <v>1406</v>
      </c>
      <c r="G13" s="413" t="s">
        <v>1406</v>
      </c>
      <c r="H13" s="413" t="s">
        <v>1406</v>
      </c>
      <c r="I13" s="413" t="s">
        <v>1406</v>
      </c>
      <c r="J13" s="413" t="s">
        <v>1406</v>
      </c>
      <c r="K13" s="413" t="s">
        <v>1406</v>
      </c>
      <c r="L13" s="413" t="s">
        <v>1406</v>
      </c>
      <c r="M13" s="413" t="s">
        <v>1406</v>
      </c>
      <c r="N13" s="413" t="s">
        <v>1406</v>
      </c>
      <c r="O13" s="413" t="s">
        <v>1406</v>
      </c>
      <c r="P13" s="413" t="s">
        <v>1406</v>
      </c>
      <c r="Q13" s="413" t="s">
        <v>1406</v>
      </c>
    </row>
    <row r="14" spans="1:18">
      <c r="A14" s="222" t="s">
        <v>386</v>
      </c>
      <c r="B14" s="186" t="s">
        <v>1047</v>
      </c>
      <c r="C14" s="411" t="s">
        <v>1405</v>
      </c>
      <c r="D14" s="412" t="s">
        <v>1044</v>
      </c>
      <c r="E14" s="539" t="s">
        <v>1045</v>
      </c>
      <c r="F14" s="413" t="s">
        <v>1406</v>
      </c>
      <c r="G14" s="413" t="s">
        <v>1406</v>
      </c>
      <c r="H14" s="413" t="s">
        <v>1406</v>
      </c>
      <c r="I14" s="413" t="s">
        <v>1406</v>
      </c>
      <c r="J14" s="413" t="s">
        <v>1406</v>
      </c>
      <c r="K14" s="413" t="s">
        <v>1406</v>
      </c>
      <c r="L14" s="413" t="s">
        <v>1406</v>
      </c>
      <c r="M14" s="413" t="s">
        <v>1406</v>
      </c>
      <c r="N14" s="413" t="s">
        <v>1406</v>
      </c>
      <c r="O14" s="413" t="s">
        <v>1406</v>
      </c>
      <c r="P14" s="413" t="s">
        <v>1406</v>
      </c>
      <c r="Q14" s="413" t="s">
        <v>1406</v>
      </c>
    </row>
    <row r="15" spans="1:18">
      <c r="A15" s="222" t="s">
        <v>386</v>
      </c>
      <c r="B15" s="186" t="s">
        <v>1048</v>
      </c>
      <c r="C15" s="411" t="s">
        <v>1405</v>
      </c>
      <c r="D15" s="412" t="s">
        <v>1044</v>
      </c>
      <c r="E15" s="539" t="s">
        <v>1045</v>
      </c>
      <c r="F15" s="413" t="s">
        <v>1406</v>
      </c>
      <c r="G15" s="413" t="s">
        <v>1406</v>
      </c>
      <c r="H15" s="413" t="s">
        <v>1406</v>
      </c>
      <c r="I15" s="413" t="s">
        <v>1406</v>
      </c>
      <c r="J15" s="413" t="s">
        <v>1406</v>
      </c>
      <c r="K15" s="413" t="s">
        <v>1406</v>
      </c>
      <c r="L15" s="413" t="s">
        <v>1406</v>
      </c>
      <c r="M15" s="413" t="s">
        <v>1406</v>
      </c>
      <c r="N15" s="413" t="s">
        <v>1406</v>
      </c>
      <c r="O15" s="413" t="s">
        <v>1406</v>
      </c>
      <c r="P15" s="413" t="s">
        <v>1406</v>
      </c>
      <c r="Q15" s="413" t="s">
        <v>1406</v>
      </c>
    </row>
    <row r="16" spans="1:18">
      <c r="A16" s="222" t="s">
        <v>386</v>
      </c>
      <c r="B16" s="186" t="s">
        <v>1049</v>
      </c>
      <c r="C16" s="411" t="s">
        <v>1405</v>
      </c>
      <c r="D16" s="412" t="s">
        <v>1044</v>
      </c>
      <c r="E16" s="539" t="s">
        <v>1045</v>
      </c>
      <c r="F16" s="413" t="s">
        <v>1406</v>
      </c>
      <c r="G16" s="413" t="s">
        <v>1406</v>
      </c>
      <c r="H16" s="413" t="s">
        <v>1406</v>
      </c>
      <c r="I16" s="413" t="s">
        <v>1406</v>
      </c>
      <c r="J16" s="413" t="s">
        <v>1406</v>
      </c>
      <c r="K16" s="413" t="s">
        <v>1406</v>
      </c>
      <c r="L16" s="413" t="s">
        <v>1406</v>
      </c>
      <c r="M16" s="413" t="s">
        <v>1406</v>
      </c>
      <c r="N16" s="413" t="s">
        <v>1406</v>
      </c>
      <c r="O16" s="413" t="s">
        <v>1406</v>
      </c>
      <c r="P16" s="413" t="s">
        <v>1406</v>
      </c>
      <c r="Q16" s="413" t="s">
        <v>1406</v>
      </c>
    </row>
    <row r="17" spans="1:17">
      <c r="A17" s="222" t="s">
        <v>386</v>
      </c>
      <c r="B17" s="186" t="s">
        <v>1050</v>
      </c>
      <c r="C17" s="411" t="s">
        <v>1405</v>
      </c>
      <c r="D17" s="412" t="s">
        <v>1044</v>
      </c>
      <c r="E17" s="539" t="s">
        <v>1045</v>
      </c>
      <c r="F17" s="413" t="s">
        <v>1406</v>
      </c>
      <c r="G17" s="413" t="s">
        <v>1406</v>
      </c>
      <c r="H17" s="413" t="s">
        <v>1406</v>
      </c>
      <c r="I17" s="413" t="s">
        <v>1406</v>
      </c>
      <c r="J17" s="413" t="s">
        <v>1406</v>
      </c>
      <c r="K17" s="413" t="s">
        <v>1406</v>
      </c>
      <c r="L17" s="413" t="s">
        <v>1406</v>
      </c>
      <c r="M17" s="413" t="s">
        <v>1406</v>
      </c>
      <c r="N17" s="413" t="s">
        <v>1406</v>
      </c>
      <c r="O17" s="413" t="s">
        <v>1406</v>
      </c>
      <c r="P17" s="413" t="s">
        <v>1406</v>
      </c>
      <c r="Q17" s="413" t="s">
        <v>1406</v>
      </c>
    </row>
    <row r="18" spans="1:17">
      <c r="A18" s="222" t="s">
        <v>386</v>
      </c>
      <c r="B18" s="186" t="s">
        <v>1051</v>
      </c>
      <c r="C18" s="411" t="s">
        <v>1405</v>
      </c>
      <c r="D18" s="412" t="s">
        <v>1044</v>
      </c>
      <c r="E18" s="539" t="s">
        <v>1045</v>
      </c>
      <c r="F18" s="413" t="s">
        <v>1406</v>
      </c>
      <c r="G18" s="413" t="s">
        <v>1406</v>
      </c>
      <c r="H18" s="413" t="s">
        <v>1406</v>
      </c>
      <c r="I18" s="413" t="s">
        <v>1406</v>
      </c>
      <c r="J18" s="413" t="s">
        <v>1406</v>
      </c>
      <c r="K18" s="413" t="s">
        <v>1406</v>
      </c>
      <c r="L18" s="413" t="s">
        <v>1406</v>
      </c>
      <c r="M18" s="413" t="s">
        <v>1406</v>
      </c>
      <c r="N18" s="413" t="s">
        <v>1406</v>
      </c>
      <c r="O18" s="413" t="s">
        <v>1406</v>
      </c>
      <c r="P18" s="413" t="s">
        <v>1406</v>
      </c>
      <c r="Q18" s="413" t="s">
        <v>1406</v>
      </c>
    </row>
    <row r="19" spans="1:17">
      <c r="A19" s="222" t="s">
        <v>386</v>
      </c>
      <c r="B19" s="186" t="s">
        <v>1052</v>
      </c>
      <c r="C19" s="411" t="s">
        <v>1405</v>
      </c>
      <c r="D19" s="412" t="s">
        <v>1044</v>
      </c>
      <c r="E19" s="539" t="s">
        <v>1045</v>
      </c>
      <c r="F19" s="413" t="s">
        <v>1406</v>
      </c>
      <c r="G19" s="413" t="s">
        <v>1406</v>
      </c>
      <c r="H19" s="413" t="s">
        <v>1406</v>
      </c>
      <c r="I19" s="413" t="s">
        <v>1406</v>
      </c>
      <c r="J19" s="413" t="s">
        <v>1406</v>
      </c>
      <c r="K19" s="413" t="s">
        <v>1406</v>
      </c>
      <c r="L19" s="413" t="s">
        <v>1406</v>
      </c>
      <c r="M19" s="413" t="s">
        <v>1406</v>
      </c>
      <c r="N19" s="413" t="s">
        <v>1406</v>
      </c>
      <c r="O19" s="413" t="s">
        <v>1406</v>
      </c>
      <c r="P19" s="413" t="s">
        <v>1406</v>
      </c>
      <c r="Q19" s="413" t="s">
        <v>1406</v>
      </c>
    </row>
    <row r="20" spans="1:17">
      <c r="A20" s="222" t="s">
        <v>386</v>
      </c>
      <c r="B20" s="186" t="s">
        <v>1053</v>
      </c>
      <c r="C20" s="411" t="s">
        <v>1405</v>
      </c>
      <c r="D20" s="412" t="s">
        <v>1044</v>
      </c>
      <c r="E20" s="539" t="s">
        <v>1045</v>
      </c>
      <c r="F20" s="413" t="s">
        <v>1406</v>
      </c>
      <c r="G20" s="413" t="s">
        <v>1406</v>
      </c>
      <c r="H20" s="413" t="s">
        <v>1406</v>
      </c>
      <c r="I20" s="413" t="s">
        <v>1406</v>
      </c>
      <c r="J20" s="413" t="s">
        <v>1406</v>
      </c>
      <c r="K20" s="413" t="s">
        <v>1406</v>
      </c>
      <c r="L20" s="413" t="s">
        <v>1406</v>
      </c>
      <c r="M20" s="413" t="s">
        <v>1406</v>
      </c>
      <c r="N20" s="413" t="s">
        <v>1406</v>
      </c>
      <c r="O20" s="413" t="s">
        <v>1406</v>
      </c>
      <c r="P20" s="413" t="s">
        <v>1406</v>
      </c>
      <c r="Q20" s="413" t="s">
        <v>1406</v>
      </c>
    </row>
    <row r="21" spans="1:17">
      <c r="A21" s="222" t="s">
        <v>399</v>
      </c>
      <c r="B21" s="186" t="s">
        <v>1054</v>
      </c>
      <c r="C21" s="411" t="s">
        <v>1055</v>
      </c>
      <c r="D21" s="414" t="s">
        <v>1056</v>
      </c>
      <c r="E21" s="539"/>
      <c r="F21" s="413" t="s">
        <v>1406</v>
      </c>
      <c r="G21" s="413" t="s">
        <v>1406</v>
      </c>
      <c r="H21" s="413" t="s">
        <v>1406</v>
      </c>
      <c r="I21" s="413" t="s">
        <v>1406</v>
      </c>
      <c r="J21" s="413" t="s">
        <v>1406</v>
      </c>
      <c r="K21" s="413" t="s">
        <v>1406</v>
      </c>
      <c r="L21" s="413" t="s">
        <v>1406</v>
      </c>
      <c r="M21" s="413" t="s">
        <v>1406</v>
      </c>
      <c r="N21" s="413" t="s">
        <v>1406</v>
      </c>
      <c r="O21" s="413" t="s">
        <v>1406</v>
      </c>
      <c r="P21" s="413" t="s">
        <v>1406</v>
      </c>
      <c r="Q21" s="413" t="s">
        <v>1406</v>
      </c>
    </row>
    <row r="22" spans="1:17">
      <c r="A22" s="222" t="s">
        <v>399</v>
      </c>
      <c r="B22" s="186" t="s">
        <v>1057</v>
      </c>
      <c r="C22" s="411" t="s">
        <v>1055</v>
      </c>
      <c r="D22" s="414" t="s">
        <v>1056</v>
      </c>
      <c r="E22" s="539"/>
      <c r="F22" s="413" t="s">
        <v>1406</v>
      </c>
      <c r="G22" s="413" t="s">
        <v>1406</v>
      </c>
      <c r="H22" s="413" t="s">
        <v>1406</v>
      </c>
      <c r="I22" s="413" t="s">
        <v>1406</v>
      </c>
      <c r="J22" s="413" t="s">
        <v>1406</v>
      </c>
      <c r="K22" s="413" t="s">
        <v>1406</v>
      </c>
      <c r="L22" s="413" t="s">
        <v>1406</v>
      </c>
      <c r="M22" s="413" t="s">
        <v>1406</v>
      </c>
      <c r="N22" s="413" t="s">
        <v>1406</v>
      </c>
      <c r="O22" s="413" t="s">
        <v>1406</v>
      </c>
      <c r="P22" s="413" t="s">
        <v>1406</v>
      </c>
      <c r="Q22" s="413" t="s">
        <v>1406</v>
      </c>
    </row>
    <row r="23" spans="1:17">
      <c r="A23" s="222" t="s">
        <v>399</v>
      </c>
      <c r="B23" s="186" t="s">
        <v>1058</v>
      </c>
      <c r="C23" s="411" t="s">
        <v>1055</v>
      </c>
      <c r="D23" s="414" t="s">
        <v>1056</v>
      </c>
      <c r="E23" s="539"/>
      <c r="F23" s="413" t="s">
        <v>1406</v>
      </c>
      <c r="G23" s="413" t="s">
        <v>1406</v>
      </c>
      <c r="H23" s="413" t="s">
        <v>1406</v>
      </c>
      <c r="I23" s="413" t="s">
        <v>1406</v>
      </c>
      <c r="J23" s="413" t="s">
        <v>1406</v>
      </c>
      <c r="K23" s="413" t="s">
        <v>1406</v>
      </c>
      <c r="L23" s="413" t="s">
        <v>1406</v>
      </c>
      <c r="M23" s="413" t="s">
        <v>1406</v>
      </c>
      <c r="N23" s="413" t="s">
        <v>1406</v>
      </c>
      <c r="O23" s="413" t="s">
        <v>1406</v>
      </c>
      <c r="P23" s="413" t="s">
        <v>1406</v>
      </c>
      <c r="Q23" s="413" t="s">
        <v>1406</v>
      </c>
    </row>
    <row r="24" spans="1:17">
      <c r="A24" s="222" t="s">
        <v>399</v>
      </c>
      <c r="B24" s="186" t="s">
        <v>1059</v>
      </c>
      <c r="C24" s="411" t="s">
        <v>1055</v>
      </c>
      <c r="D24" s="414" t="s">
        <v>1056</v>
      </c>
      <c r="E24" s="539"/>
      <c r="F24" s="413" t="s">
        <v>1406</v>
      </c>
      <c r="G24" s="413" t="s">
        <v>1406</v>
      </c>
      <c r="H24" s="413" t="s">
        <v>1406</v>
      </c>
      <c r="I24" s="413" t="s">
        <v>1406</v>
      </c>
      <c r="J24" s="413" t="s">
        <v>1406</v>
      </c>
      <c r="K24" s="413" t="s">
        <v>1406</v>
      </c>
      <c r="L24" s="413" t="s">
        <v>1406</v>
      </c>
      <c r="M24" s="413" t="s">
        <v>1406</v>
      </c>
      <c r="N24" s="413" t="s">
        <v>1406</v>
      </c>
      <c r="O24" s="413" t="s">
        <v>1406</v>
      </c>
      <c r="P24" s="413" t="s">
        <v>1406</v>
      </c>
      <c r="Q24" s="413" t="s">
        <v>1406</v>
      </c>
    </row>
    <row r="25" spans="1:17">
      <c r="A25" s="222" t="s">
        <v>399</v>
      </c>
      <c r="B25" s="186" t="s">
        <v>1060</v>
      </c>
      <c r="C25" s="411" t="s">
        <v>1055</v>
      </c>
      <c r="D25" s="414" t="s">
        <v>1056</v>
      </c>
      <c r="E25" s="539"/>
      <c r="F25" s="413" t="s">
        <v>1406</v>
      </c>
      <c r="G25" s="413" t="s">
        <v>1406</v>
      </c>
      <c r="H25" s="413" t="s">
        <v>1406</v>
      </c>
      <c r="I25" s="413" t="s">
        <v>1406</v>
      </c>
      <c r="J25" s="413" t="s">
        <v>1406</v>
      </c>
      <c r="K25" s="413" t="s">
        <v>1406</v>
      </c>
      <c r="L25" s="413" t="s">
        <v>1406</v>
      </c>
      <c r="M25" s="413" t="s">
        <v>1406</v>
      </c>
      <c r="N25" s="413" t="s">
        <v>1406</v>
      </c>
      <c r="O25" s="413" t="s">
        <v>1406</v>
      </c>
      <c r="P25" s="413" t="s">
        <v>1406</v>
      </c>
      <c r="Q25" s="413" t="s">
        <v>1406</v>
      </c>
    </row>
    <row r="26" spans="1:17">
      <c r="A26" s="222" t="s">
        <v>399</v>
      </c>
      <c r="B26" s="186" t="s">
        <v>1061</v>
      </c>
      <c r="C26" s="411" t="s">
        <v>1055</v>
      </c>
      <c r="D26" s="414" t="s">
        <v>1056</v>
      </c>
      <c r="E26" s="539"/>
      <c r="F26" s="413" t="s">
        <v>1406</v>
      </c>
      <c r="G26" s="413" t="s">
        <v>1406</v>
      </c>
      <c r="H26" s="413" t="s">
        <v>1406</v>
      </c>
      <c r="I26" s="413" t="s">
        <v>1406</v>
      </c>
      <c r="J26" s="413" t="s">
        <v>1406</v>
      </c>
      <c r="K26" s="413" t="s">
        <v>1406</v>
      </c>
      <c r="L26" s="413" t="s">
        <v>1406</v>
      </c>
      <c r="M26" s="413" t="s">
        <v>1406</v>
      </c>
      <c r="N26" s="413" t="s">
        <v>1406</v>
      </c>
      <c r="O26" s="413" t="s">
        <v>1406</v>
      </c>
      <c r="P26" s="413" t="s">
        <v>1406</v>
      </c>
      <c r="Q26" s="413" t="s">
        <v>1406</v>
      </c>
    </row>
    <row r="27" spans="1:17">
      <c r="A27" s="222" t="s">
        <v>399</v>
      </c>
      <c r="B27" s="186" t="s">
        <v>1062</v>
      </c>
      <c r="C27" s="411" t="s">
        <v>1055</v>
      </c>
      <c r="D27" s="414" t="s">
        <v>1056</v>
      </c>
      <c r="E27" s="539"/>
      <c r="F27" s="413" t="s">
        <v>1406</v>
      </c>
      <c r="G27" s="413" t="s">
        <v>1406</v>
      </c>
      <c r="H27" s="413" t="s">
        <v>1406</v>
      </c>
      <c r="I27" s="413" t="s">
        <v>1406</v>
      </c>
      <c r="J27" s="413" t="s">
        <v>1406</v>
      </c>
      <c r="K27" s="413" t="s">
        <v>1406</v>
      </c>
      <c r="L27" s="413" t="s">
        <v>1406</v>
      </c>
      <c r="M27" s="413" t="s">
        <v>1406</v>
      </c>
      <c r="N27" s="413" t="s">
        <v>1406</v>
      </c>
      <c r="O27" s="413" t="s">
        <v>1406</v>
      </c>
      <c r="P27" s="413" t="s">
        <v>1406</v>
      </c>
      <c r="Q27" s="413" t="s">
        <v>1406</v>
      </c>
    </row>
    <row r="28" spans="1:17">
      <c r="A28" s="222" t="s">
        <v>399</v>
      </c>
      <c r="B28" s="186" t="s">
        <v>1063</v>
      </c>
      <c r="C28" s="411" t="s">
        <v>1055</v>
      </c>
      <c r="D28" s="414" t="s">
        <v>1056</v>
      </c>
      <c r="E28" s="539"/>
      <c r="F28" s="413" t="s">
        <v>1406</v>
      </c>
      <c r="G28" s="413" t="s">
        <v>1406</v>
      </c>
      <c r="H28" s="413" t="s">
        <v>1406</v>
      </c>
      <c r="I28" s="413" t="s">
        <v>1406</v>
      </c>
      <c r="J28" s="413" t="s">
        <v>1406</v>
      </c>
      <c r="K28" s="413" t="s">
        <v>1406</v>
      </c>
      <c r="L28" s="413" t="s">
        <v>1406</v>
      </c>
      <c r="M28" s="413" t="s">
        <v>1406</v>
      </c>
      <c r="N28" s="413" t="s">
        <v>1406</v>
      </c>
      <c r="O28" s="413" t="s">
        <v>1406</v>
      </c>
      <c r="P28" s="413" t="s">
        <v>1406</v>
      </c>
      <c r="Q28" s="413" t="s">
        <v>1406</v>
      </c>
    </row>
    <row r="29" spans="1:17">
      <c r="A29" s="222" t="s">
        <v>399</v>
      </c>
      <c r="B29" s="186" t="s">
        <v>1064</v>
      </c>
      <c r="C29" s="411" t="s">
        <v>1055</v>
      </c>
      <c r="D29" s="414" t="s">
        <v>1056</v>
      </c>
      <c r="E29" s="539"/>
      <c r="F29" s="413" t="s">
        <v>1406</v>
      </c>
      <c r="G29" s="413" t="s">
        <v>1406</v>
      </c>
      <c r="H29" s="413" t="s">
        <v>1406</v>
      </c>
      <c r="I29" s="413" t="s">
        <v>1406</v>
      </c>
      <c r="J29" s="413" t="s">
        <v>1406</v>
      </c>
      <c r="K29" s="413" t="s">
        <v>1406</v>
      </c>
      <c r="L29" s="413" t="s">
        <v>1406</v>
      </c>
      <c r="M29" s="413" t="s">
        <v>1406</v>
      </c>
      <c r="N29" s="413" t="s">
        <v>1406</v>
      </c>
      <c r="O29" s="413" t="s">
        <v>1406</v>
      </c>
      <c r="P29" s="413" t="s">
        <v>1406</v>
      </c>
      <c r="Q29" s="413" t="s">
        <v>1406</v>
      </c>
    </row>
    <row r="30" spans="1:17">
      <c r="A30" s="222" t="s">
        <v>1065</v>
      </c>
      <c r="B30" s="186" t="s">
        <v>1066</v>
      </c>
      <c r="C30" s="415" t="s">
        <v>1067</v>
      </c>
      <c r="D30" s="414" t="s">
        <v>1056</v>
      </c>
      <c r="E30" s="539"/>
      <c r="F30" s="413" t="s">
        <v>1406</v>
      </c>
      <c r="G30" s="413" t="s">
        <v>1406</v>
      </c>
      <c r="H30" s="413" t="s">
        <v>1406</v>
      </c>
      <c r="I30" s="413" t="s">
        <v>1406</v>
      </c>
      <c r="J30" s="413" t="s">
        <v>1406</v>
      </c>
      <c r="K30" s="413" t="s">
        <v>1406</v>
      </c>
      <c r="L30" s="413" t="s">
        <v>1406</v>
      </c>
      <c r="M30" s="413" t="s">
        <v>1406</v>
      </c>
      <c r="N30" s="413" t="s">
        <v>1406</v>
      </c>
      <c r="O30" s="413" t="s">
        <v>1406</v>
      </c>
      <c r="P30" s="413" t="s">
        <v>1406</v>
      </c>
      <c r="Q30" s="413" t="s">
        <v>1406</v>
      </c>
    </row>
    <row r="31" spans="1:17">
      <c r="A31" s="222" t="s">
        <v>1065</v>
      </c>
      <c r="B31" s="186" t="s">
        <v>1068</v>
      </c>
      <c r="C31" s="415" t="s">
        <v>1067</v>
      </c>
      <c r="D31" s="414" t="s">
        <v>1056</v>
      </c>
      <c r="E31" s="539"/>
      <c r="F31" s="413" t="s">
        <v>1406</v>
      </c>
      <c r="G31" s="413" t="s">
        <v>1406</v>
      </c>
      <c r="H31" s="413" t="s">
        <v>1406</v>
      </c>
      <c r="I31" s="413" t="s">
        <v>1406</v>
      </c>
      <c r="J31" s="413" t="s">
        <v>1406</v>
      </c>
      <c r="K31" s="413" t="s">
        <v>1406</v>
      </c>
      <c r="L31" s="413" t="s">
        <v>1406</v>
      </c>
      <c r="M31" s="413" t="s">
        <v>1406</v>
      </c>
      <c r="N31" s="413" t="s">
        <v>1406</v>
      </c>
      <c r="O31" s="413" t="s">
        <v>1406</v>
      </c>
      <c r="P31" s="413" t="s">
        <v>1406</v>
      </c>
      <c r="Q31" s="413" t="s">
        <v>1406</v>
      </c>
    </row>
    <row r="32" spans="1:17">
      <c r="A32" s="222" t="s">
        <v>1065</v>
      </c>
      <c r="B32" s="186" t="s">
        <v>1069</v>
      </c>
      <c r="C32" s="415" t="s">
        <v>1067</v>
      </c>
      <c r="D32" s="414" t="s">
        <v>1056</v>
      </c>
      <c r="E32" s="539"/>
      <c r="F32" s="413" t="s">
        <v>1406</v>
      </c>
      <c r="G32" s="413" t="s">
        <v>1406</v>
      </c>
      <c r="H32" s="413" t="s">
        <v>1406</v>
      </c>
      <c r="I32" s="413" t="s">
        <v>1406</v>
      </c>
      <c r="J32" s="413" t="s">
        <v>1406</v>
      </c>
      <c r="K32" s="413" t="s">
        <v>1406</v>
      </c>
      <c r="L32" s="413" t="s">
        <v>1406</v>
      </c>
      <c r="M32" s="413" t="s">
        <v>1406</v>
      </c>
      <c r="N32" s="413" t="s">
        <v>1406</v>
      </c>
      <c r="O32" s="413" t="s">
        <v>1406</v>
      </c>
      <c r="P32" s="413" t="s">
        <v>1406</v>
      </c>
      <c r="Q32" s="413" t="s">
        <v>1406</v>
      </c>
    </row>
    <row r="33" spans="1:17">
      <c r="A33" s="222" t="s">
        <v>1065</v>
      </c>
      <c r="B33" s="186" t="s">
        <v>1070</v>
      </c>
      <c r="C33" s="415" t="s">
        <v>1067</v>
      </c>
      <c r="D33" s="414" t="s">
        <v>1056</v>
      </c>
      <c r="E33" s="539"/>
      <c r="F33" s="413" t="s">
        <v>1406</v>
      </c>
      <c r="G33" s="413" t="s">
        <v>1406</v>
      </c>
      <c r="H33" s="413" t="s">
        <v>1406</v>
      </c>
      <c r="I33" s="413" t="s">
        <v>1406</v>
      </c>
      <c r="J33" s="413" t="s">
        <v>1406</v>
      </c>
      <c r="K33" s="413" t="s">
        <v>1406</v>
      </c>
      <c r="L33" s="413" t="s">
        <v>1406</v>
      </c>
      <c r="M33" s="413" t="s">
        <v>1406</v>
      </c>
      <c r="N33" s="413" t="s">
        <v>1406</v>
      </c>
      <c r="O33" s="413" t="s">
        <v>1406</v>
      </c>
      <c r="P33" s="413" t="s">
        <v>1406</v>
      </c>
      <c r="Q33" s="413" t="s">
        <v>1406</v>
      </c>
    </row>
    <row r="34" spans="1:17">
      <c r="A34" s="222" t="s">
        <v>1065</v>
      </c>
      <c r="B34" s="186" t="s">
        <v>1071</v>
      </c>
      <c r="C34" s="415" t="s">
        <v>1067</v>
      </c>
      <c r="D34" s="414" t="s">
        <v>1056</v>
      </c>
      <c r="E34" s="539"/>
      <c r="F34" s="413" t="s">
        <v>1406</v>
      </c>
      <c r="G34" s="413" t="s">
        <v>1406</v>
      </c>
      <c r="H34" s="413" t="s">
        <v>1406</v>
      </c>
      <c r="I34" s="413" t="s">
        <v>1406</v>
      </c>
      <c r="J34" s="413" t="s">
        <v>1406</v>
      </c>
      <c r="K34" s="413" t="s">
        <v>1406</v>
      </c>
      <c r="L34" s="413" t="s">
        <v>1406</v>
      </c>
      <c r="M34" s="413" t="s">
        <v>1406</v>
      </c>
      <c r="N34" s="413" t="s">
        <v>1406</v>
      </c>
      <c r="O34" s="413" t="s">
        <v>1406</v>
      </c>
      <c r="P34" s="413" t="s">
        <v>1406</v>
      </c>
      <c r="Q34" s="413" t="s">
        <v>1406</v>
      </c>
    </row>
    <row r="35" spans="1:17">
      <c r="A35" s="222" t="s">
        <v>1065</v>
      </c>
      <c r="B35" s="186" t="s">
        <v>1072</v>
      </c>
      <c r="C35" s="415" t="s">
        <v>1067</v>
      </c>
      <c r="D35" s="414" t="s">
        <v>1056</v>
      </c>
      <c r="E35" s="539"/>
      <c r="F35" s="413" t="s">
        <v>1406</v>
      </c>
      <c r="G35" s="413" t="s">
        <v>1406</v>
      </c>
      <c r="H35" s="413" t="s">
        <v>1406</v>
      </c>
      <c r="I35" s="413" t="s">
        <v>1406</v>
      </c>
      <c r="J35" s="413" t="s">
        <v>1406</v>
      </c>
      <c r="K35" s="413" t="s">
        <v>1406</v>
      </c>
      <c r="L35" s="413" t="s">
        <v>1406</v>
      </c>
      <c r="M35" s="413" t="s">
        <v>1406</v>
      </c>
      <c r="N35" s="413" t="s">
        <v>1406</v>
      </c>
      <c r="O35" s="413" t="s">
        <v>1406</v>
      </c>
      <c r="P35" s="413" t="s">
        <v>1406</v>
      </c>
      <c r="Q35" s="413" t="s">
        <v>1406</v>
      </c>
    </row>
    <row r="36" spans="1:17">
      <c r="A36" s="222" t="s">
        <v>401</v>
      </c>
      <c r="B36" s="186" t="s">
        <v>1073</v>
      </c>
      <c r="C36" s="383" t="s">
        <v>1074</v>
      </c>
      <c r="D36" s="414" t="s">
        <v>1056</v>
      </c>
      <c r="E36" s="539"/>
      <c r="F36" s="413" t="s">
        <v>1406</v>
      </c>
      <c r="G36" s="413" t="s">
        <v>1406</v>
      </c>
      <c r="H36" s="413" t="s">
        <v>1406</v>
      </c>
      <c r="I36" s="413" t="s">
        <v>1406</v>
      </c>
      <c r="J36" s="413" t="s">
        <v>1406</v>
      </c>
      <c r="K36" s="413" t="s">
        <v>1406</v>
      </c>
      <c r="L36" s="413" t="s">
        <v>1406</v>
      </c>
      <c r="M36" s="413" t="s">
        <v>1406</v>
      </c>
      <c r="N36" s="413" t="s">
        <v>1406</v>
      </c>
      <c r="O36" s="413" t="s">
        <v>1406</v>
      </c>
      <c r="P36" s="413" t="s">
        <v>1406</v>
      </c>
      <c r="Q36" s="413" t="s">
        <v>1406</v>
      </c>
    </row>
    <row r="37" spans="1:17">
      <c r="A37" s="222" t="s">
        <v>401</v>
      </c>
      <c r="B37" s="186" t="s">
        <v>1075</v>
      </c>
      <c r="C37" s="383" t="s">
        <v>1074</v>
      </c>
      <c r="D37" s="414" t="s">
        <v>1056</v>
      </c>
      <c r="E37" s="539"/>
      <c r="F37" s="413" t="s">
        <v>1406</v>
      </c>
      <c r="G37" s="413" t="s">
        <v>1406</v>
      </c>
      <c r="H37" s="413" t="s">
        <v>1406</v>
      </c>
      <c r="I37" s="413" t="s">
        <v>1406</v>
      </c>
      <c r="J37" s="413" t="s">
        <v>1406</v>
      </c>
      <c r="K37" s="413" t="s">
        <v>1406</v>
      </c>
      <c r="L37" s="413" t="s">
        <v>1406</v>
      </c>
      <c r="M37" s="413" t="s">
        <v>1406</v>
      </c>
      <c r="N37" s="413" t="s">
        <v>1406</v>
      </c>
      <c r="O37" s="413" t="s">
        <v>1406</v>
      </c>
      <c r="P37" s="413" t="s">
        <v>1406</v>
      </c>
      <c r="Q37" s="413" t="s">
        <v>1406</v>
      </c>
    </row>
    <row r="38" spans="1:17">
      <c r="A38" s="222" t="s">
        <v>401</v>
      </c>
      <c r="B38" s="186" t="s">
        <v>1076</v>
      </c>
      <c r="C38" s="383" t="s">
        <v>1074</v>
      </c>
      <c r="D38" s="414" t="s">
        <v>1056</v>
      </c>
      <c r="E38" s="539"/>
      <c r="F38" s="413" t="s">
        <v>1406</v>
      </c>
      <c r="G38" s="413" t="s">
        <v>1406</v>
      </c>
      <c r="H38" s="413" t="s">
        <v>1406</v>
      </c>
      <c r="I38" s="413" t="s">
        <v>1406</v>
      </c>
      <c r="J38" s="413" t="s">
        <v>1406</v>
      </c>
      <c r="K38" s="413" t="s">
        <v>1406</v>
      </c>
      <c r="L38" s="413" t="s">
        <v>1406</v>
      </c>
      <c r="M38" s="413" t="s">
        <v>1406</v>
      </c>
      <c r="N38" s="413" t="s">
        <v>1406</v>
      </c>
      <c r="O38" s="413" t="s">
        <v>1406</v>
      </c>
      <c r="P38" s="413" t="s">
        <v>1406</v>
      </c>
      <c r="Q38" s="413" t="s">
        <v>1406</v>
      </c>
    </row>
    <row r="39" spans="1:17">
      <c r="A39" s="222" t="s">
        <v>401</v>
      </c>
      <c r="B39" s="186" t="s">
        <v>1077</v>
      </c>
      <c r="C39" s="383" t="s">
        <v>1074</v>
      </c>
      <c r="D39" s="414" t="s">
        <v>1056</v>
      </c>
      <c r="E39" s="539"/>
      <c r="F39" s="413" t="s">
        <v>1406</v>
      </c>
      <c r="G39" s="413" t="s">
        <v>1406</v>
      </c>
      <c r="H39" s="413" t="s">
        <v>1406</v>
      </c>
      <c r="I39" s="413" t="s">
        <v>1406</v>
      </c>
      <c r="J39" s="413" t="s">
        <v>1406</v>
      </c>
      <c r="K39" s="413" t="s">
        <v>1406</v>
      </c>
      <c r="L39" s="413" t="s">
        <v>1406</v>
      </c>
      <c r="M39" s="413" t="s">
        <v>1406</v>
      </c>
      <c r="N39" s="413" t="s">
        <v>1406</v>
      </c>
      <c r="O39" s="413" t="s">
        <v>1406</v>
      </c>
      <c r="P39" s="413" t="s">
        <v>1406</v>
      </c>
      <c r="Q39" s="413" t="s">
        <v>1406</v>
      </c>
    </row>
    <row r="40" spans="1:17">
      <c r="A40" s="222" t="s">
        <v>401</v>
      </c>
      <c r="B40" s="186" t="s">
        <v>1078</v>
      </c>
      <c r="C40" s="383" t="s">
        <v>1074</v>
      </c>
      <c r="D40" s="414" t="s">
        <v>1056</v>
      </c>
      <c r="E40" s="539"/>
      <c r="F40" s="413" t="s">
        <v>1406</v>
      </c>
      <c r="G40" s="413" t="s">
        <v>1406</v>
      </c>
      <c r="H40" s="413" t="s">
        <v>1406</v>
      </c>
      <c r="I40" s="413" t="s">
        <v>1406</v>
      </c>
      <c r="J40" s="413" t="s">
        <v>1406</v>
      </c>
      <c r="K40" s="413" t="s">
        <v>1406</v>
      </c>
      <c r="L40" s="413" t="s">
        <v>1406</v>
      </c>
      <c r="M40" s="413" t="s">
        <v>1406</v>
      </c>
      <c r="N40" s="413" t="s">
        <v>1406</v>
      </c>
      <c r="O40" s="413" t="s">
        <v>1406</v>
      </c>
      <c r="P40" s="413" t="s">
        <v>1406</v>
      </c>
      <c r="Q40" s="413" t="s">
        <v>1406</v>
      </c>
    </row>
    <row r="41" spans="1:17">
      <c r="A41" s="222" t="s">
        <v>401</v>
      </c>
      <c r="B41" s="186" t="s">
        <v>1079</v>
      </c>
      <c r="C41" s="383" t="s">
        <v>1074</v>
      </c>
      <c r="D41" s="414" t="s">
        <v>1056</v>
      </c>
      <c r="E41" s="539"/>
      <c r="F41" s="413" t="s">
        <v>1406</v>
      </c>
      <c r="G41" s="413" t="s">
        <v>1406</v>
      </c>
      <c r="H41" s="413" t="s">
        <v>1406</v>
      </c>
      <c r="I41" s="413" t="s">
        <v>1406</v>
      </c>
      <c r="J41" s="413" t="s">
        <v>1406</v>
      </c>
      <c r="K41" s="413" t="s">
        <v>1406</v>
      </c>
      <c r="L41" s="413" t="s">
        <v>1406</v>
      </c>
      <c r="M41" s="413" t="s">
        <v>1406</v>
      </c>
      <c r="N41" s="413" t="s">
        <v>1406</v>
      </c>
      <c r="O41" s="413" t="s">
        <v>1406</v>
      </c>
      <c r="P41" s="413" t="s">
        <v>1406</v>
      </c>
      <c r="Q41" s="413" t="s">
        <v>1406</v>
      </c>
    </row>
    <row r="42" spans="1:17">
      <c r="A42" s="222" t="s">
        <v>401</v>
      </c>
      <c r="B42" s="186" t="s">
        <v>1080</v>
      </c>
      <c r="C42" s="383" t="s">
        <v>1074</v>
      </c>
      <c r="D42" s="414" t="s">
        <v>1056</v>
      </c>
      <c r="E42" s="539"/>
      <c r="F42" s="413" t="s">
        <v>1406</v>
      </c>
      <c r="G42" s="413" t="s">
        <v>1406</v>
      </c>
      <c r="H42" s="413" t="s">
        <v>1406</v>
      </c>
      <c r="I42" s="413" t="s">
        <v>1406</v>
      </c>
      <c r="J42" s="413" t="s">
        <v>1406</v>
      </c>
      <c r="K42" s="413" t="s">
        <v>1406</v>
      </c>
      <c r="L42" s="413" t="s">
        <v>1406</v>
      </c>
      <c r="M42" s="413" t="s">
        <v>1406</v>
      </c>
      <c r="N42" s="413" t="s">
        <v>1406</v>
      </c>
      <c r="O42" s="413" t="s">
        <v>1406</v>
      </c>
      <c r="P42" s="413" t="s">
        <v>1406</v>
      </c>
      <c r="Q42" s="413" t="s">
        <v>1406</v>
      </c>
    </row>
    <row r="43" spans="1:17">
      <c r="A43" s="222" t="s">
        <v>401</v>
      </c>
      <c r="B43" s="186" t="s">
        <v>1081</v>
      </c>
      <c r="C43" s="383" t="s">
        <v>1074</v>
      </c>
      <c r="D43" s="414" t="s">
        <v>1056</v>
      </c>
      <c r="E43" s="539"/>
      <c r="F43" s="413" t="s">
        <v>1406</v>
      </c>
      <c r="G43" s="413" t="s">
        <v>1406</v>
      </c>
      <c r="H43" s="413" t="s">
        <v>1406</v>
      </c>
      <c r="I43" s="413" t="s">
        <v>1406</v>
      </c>
      <c r="J43" s="413" t="s">
        <v>1406</v>
      </c>
      <c r="K43" s="413" t="s">
        <v>1406</v>
      </c>
      <c r="L43" s="413" t="s">
        <v>1406</v>
      </c>
      <c r="M43" s="413" t="s">
        <v>1406</v>
      </c>
      <c r="N43" s="413" t="s">
        <v>1406</v>
      </c>
      <c r="O43" s="413" t="s">
        <v>1406</v>
      </c>
      <c r="P43" s="413" t="s">
        <v>1406</v>
      </c>
      <c r="Q43" s="413" t="s">
        <v>1406</v>
      </c>
    </row>
    <row r="44" spans="1:17">
      <c r="A44" s="222" t="s">
        <v>401</v>
      </c>
      <c r="B44" s="186" t="s">
        <v>1082</v>
      </c>
      <c r="C44" s="383" t="s">
        <v>1074</v>
      </c>
      <c r="D44" s="414" t="s">
        <v>1056</v>
      </c>
      <c r="E44" s="539"/>
      <c r="F44" s="413" t="s">
        <v>1406</v>
      </c>
      <c r="G44" s="413" t="s">
        <v>1406</v>
      </c>
      <c r="H44" s="413" t="s">
        <v>1406</v>
      </c>
      <c r="I44" s="413" t="s">
        <v>1406</v>
      </c>
      <c r="J44" s="413" t="s">
        <v>1406</v>
      </c>
      <c r="K44" s="413" t="s">
        <v>1406</v>
      </c>
      <c r="L44" s="413" t="s">
        <v>1406</v>
      </c>
      <c r="M44" s="413" t="s">
        <v>1406</v>
      </c>
      <c r="N44" s="413" t="s">
        <v>1406</v>
      </c>
      <c r="O44" s="413" t="s">
        <v>1406</v>
      </c>
      <c r="P44" s="413" t="s">
        <v>1406</v>
      </c>
      <c r="Q44" s="413" t="s">
        <v>1406</v>
      </c>
    </row>
    <row r="45" spans="1:17">
      <c r="A45" s="222" t="s">
        <v>401</v>
      </c>
      <c r="B45" s="186" t="s">
        <v>1083</v>
      </c>
      <c r="C45" s="383" t="s">
        <v>1074</v>
      </c>
      <c r="D45" s="414" t="s">
        <v>1056</v>
      </c>
      <c r="E45" s="539"/>
      <c r="F45" s="413" t="s">
        <v>1406</v>
      </c>
      <c r="G45" s="413" t="s">
        <v>1406</v>
      </c>
      <c r="H45" s="413" t="s">
        <v>1406</v>
      </c>
      <c r="I45" s="413" t="s">
        <v>1406</v>
      </c>
      <c r="J45" s="413" t="s">
        <v>1406</v>
      </c>
      <c r="K45" s="413" t="s">
        <v>1406</v>
      </c>
      <c r="L45" s="413" t="s">
        <v>1406</v>
      </c>
      <c r="M45" s="413" t="s">
        <v>1406</v>
      </c>
      <c r="N45" s="413" t="s">
        <v>1406</v>
      </c>
      <c r="O45" s="413" t="s">
        <v>1406</v>
      </c>
      <c r="P45" s="413" t="s">
        <v>1406</v>
      </c>
      <c r="Q45" s="413" t="s">
        <v>1406</v>
      </c>
    </row>
    <row r="46" spans="1:17">
      <c r="A46" s="222" t="s">
        <v>1407</v>
      </c>
      <c r="B46" s="186" t="s">
        <v>1084</v>
      </c>
      <c r="C46" s="383" t="s">
        <v>1085</v>
      </c>
      <c r="D46" s="414" t="s">
        <v>1056</v>
      </c>
      <c r="E46" s="539"/>
      <c r="F46" s="413" t="s">
        <v>1406</v>
      </c>
      <c r="G46" s="413" t="s">
        <v>1406</v>
      </c>
      <c r="H46" s="413" t="s">
        <v>1406</v>
      </c>
      <c r="I46" s="413" t="s">
        <v>1406</v>
      </c>
      <c r="J46" s="413" t="s">
        <v>1406</v>
      </c>
      <c r="K46" s="413" t="s">
        <v>1406</v>
      </c>
      <c r="L46" s="413" t="s">
        <v>1406</v>
      </c>
      <c r="M46" s="413" t="s">
        <v>1406</v>
      </c>
      <c r="N46" s="413" t="s">
        <v>1406</v>
      </c>
      <c r="O46" s="413" t="s">
        <v>1406</v>
      </c>
      <c r="P46" s="413" t="s">
        <v>1406</v>
      </c>
      <c r="Q46" s="413" t="s">
        <v>1406</v>
      </c>
    </row>
    <row r="47" spans="1:17">
      <c r="A47" s="222" t="s">
        <v>1407</v>
      </c>
      <c r="B47" s="186" t="s">
        <v>1086</v>
      </c>
      <c r="C47" s="383" t="s">
        <v>1085</v>
      </c>
      <c r="D47" s="414" t="s">
        <v>1056</v>
      </c>
      <c r="E47" s="539"/>
      <c r="F47" s="413" t="s">
        <v>1406</v>
      </c>
      <c r="G47" s="413" t="s">
        <v>1406</v>
      </c>
      <c r="H47" s="413" t="s">
        <v>1406</v>
      </c>
      <c r="I47" s="413" t="s">
        <v>1406</v>
      </c>
      <c r="J47" s="413" t="s">
        <v>1406</v>
      </c>
      <c r="K47" s="413" t="s">
        <v>1406</v>
      </c>
      <c r="L47" s="413" t="s">
        <v>1406</v>
      </c>
      <c r="M47" s="413" t="s">
        <v>1406</v>
      </c>
      <c r="N47" s="413" t="s">
        <v>1406</v>
      </c>
      <c r="O47" s="413" t="s">
        <v>1406</v>
      </c>
      <c r="P47" s="413" t="s">
        <v>1406</v>
      </c>
      <c r="Q47" s="413" t="s">
        <v>1406</v>
      </c>
    </row>
    <row r="48" spans="1:17">
      <c r="A48" s="222" t="s">
        <v>1407</v>
      </c>
      <c r="B48" s="186" t="s">
        <v>1087</v>
      </c>
      <c r="C48" s="383" t="s">
        <v>1085</v>
      </c>
      <c r="D48" s="414" t="s">
        <v>1056</v>
      </c>
      <c r="E48" s="539"/>
      <c r="F48" s="413" t="s">
        <v>1406</v>
      </c>
      <c r="G48" s="413" t="s">
        <v>1406</v>
      </c>
      <c r="H48" s="413" t="s">
        <v>1406</v>
      </c>
      <c r="I48" s="413" t="s">
        <v>1406</v>
      </c>
      <c r="J48" s="413" t="s">
        <v>1406</v>
      </c>
      <c r="K48" s="413" t="s">
        <v>1406</v>
      </c>
      <c r="L48" s="413" t="s">
        <v>1406</v>
      </c>
      <c r="M48" s="413" t="s">
        <v>1406</v>
      </c>
      <c r="N48" s="413" t="s">
        <v>1406</v>
      </c>
      <c r="O48" s="413" t="s">
        <v>1406</v>
      </c>
      <c r="P48" s="413" t="s">
        <v>1406</v>
      </c>
      <c r="Q48" s="413" t="s">
        <v>1406</v>
      </c>
    </row>
    <row r="49" spans="1:17">
      <c r="A49" s="222" t="s">
        <v>1407</v>
      </c>
      <c r="B49" s="186" t="s">
        <v>1088</v>
      </c>
      <c r="C49" s="383" t="s">
        <v>1085</v>
      </c>
      <c r="D49" s="414" t="s">
        <v>1056</v>
      </c>
      <c r="E49" s="539"/>
      <c r="F49" s="413" t="s">
        <v>1406</v>
      </c>
      <c r="G49" s="413" t="s">
        <v>1406</v>
      </c>
      <c r="H49" s="413" t="s">
        <v>1406</v>
      </c>
      <c r="I49" s="413" t="s">
        <v>1406</v>
      </c>
      <c r="J49" s="413" t="s">
        <v>1406</v>
      </c>
      <c r="K49" s="413" t="s">
        <v>1406</v>
      </c>
      <c r="L49" s="413" t="s">
        <v>1406</v>
      </c>
      <c r="M49" s="413" t="s">
        <v>1406</v>
      </c>
      <c r="N49" s="413" t="s">
        <v>1406</v>
      </c>
      <c r="O49" s="413" t="s">
        <v>1406</v>
      </c>
      <c r="P49" s="413" t="s">
        <v>1406</v>
      </c>
      <c r="Q49" s="413" t="s">
        <v>1406</v>
      </c>
    </row>
    <row r="50" spans="1:17">
      <c r="A50" s="222" t="s">
        <v>1407</v>
      </c>
      <c r="B50" s="186" t="s">
        <v>1089</v>
      </c>
      <c r="C50" s="383" t="s">
        <v>1085</v>
      </c>
      <c r="D50" s="414" t="s">
        <v>1056</v>
      </c>
      <c r="E50" s="539"/>
      <c r="F50" s="413" t="s">
        <v>1406</v>
      </c>
      <c r="G50" s="413" t="s">
        <v>1406</v>
      </c>
      <c r="H50" s="413" t="s">
        <v>1406</v>
      </c>
      <c r="I50" s="413" t="s">
        <v>1406</v>
      </c>
      <c r="J50" s="413" t="s">
        <v>1406</v>
      </c>
      <c r="K50" s="413" t="s">
        <v>1406</v>
      </c>
      <c r="L50" s="413" t="s">
        <v>1406</v>
      </c>
      <c r="M50" s="413" t="s">
        <v>1406</v>
      </c>
      <c r="N50" s="413" t="s">
        <v>1406</v>
      </c>
      <c r="O50" s="413" t="s">
        <v>1406</v>
      </c>
      <c r="P50" s="413" t="s">
        <v>1406</v>
      </c>
      <c r="Q50" s="413" t="s">
        <v>1406</v>
      </c>
    </row>
    <row r="51" spans="1:17">
      <c r="A51" s="222" t="s">
        <v>1407</v>
      </c>
      <c r="B51" s="186" t="s">
        <v>1090</v>
      </c>
      <c r="C51" s="383" t="s">
        <v>1085</v>
      </c>
      <c r="D51" s="414" t="s">
        <v>1056</v>
      </c>
      <c r="E51" s="539"/>
      <c r="F51" s="413" t="s">
        <v>1406</v>
      </c>
      <c r="G51" s="413" t="s">
        <v>1406</v>
      </c>
      <c r="H51" s="413" t="s">
        <v>1406</v>
      </c>
      <c r="I51" s="413" t="s">
        <v>1406</v>
      </c>
      <c r="J51" s="413" t="s">
        <v>1406</v>
      </c>
      <c r="K51" s="413" t="s">
        <v>1406</v>
      </c>
      <c r="L51" s="413" t="s">
        <v>1406</v>
      </c>
      <c r="M51" s="413" t="s">
        <v>1406</v>
      </c>
      <c r="N51" s="413" t="s">
        <v>1406</v>
      </c>
      <c r="O51" s="413" t="s">
        <v>1406</v>
      </c>
      <c r="P51" s="413" t="s">
        <v>1406</v>
      </c>
      <c r="Q51" s="413" t="s">
        <v>1406</v>
      </c>
    </row>
    <row r="52" spans="1:17">
      <c r="A52" s="222" t="s">
        <v>1407</v>
      </c>
      <c r="B52" s="186" t="s">
        <v>1091</v>
      </c>
      <c r="C52" s="383" t="s">
        <v>1085</v>
      </c>
      <c r="D52" s="414" t="s">
        <v>1056</v>
      </c>
      <c r="E52" s="539"/>
      <c r="F52" s="413" t="s">
        <v>1406</v>
      </c>
      <c r="G52" s="413" t="s">
        <v>1406</v>
      </c>
      <c r="H52" s="413" t="s">
        <v>1406</v>
      </c>
      <c r="I52" s="413" t="s">
        <v>1406</v>
      </c>
      <c r="J52" s="413" t="s">
        <v>1406</v>
      </c>
      <c r="K52" s="413" t="s">
        <v>1406</v>
      </c>
      <c r="L52" s="413" t="s">
        <v>1406</v>
      </c>
      <c r="M52" s="413" t="s">
        <v>1406</v>
      </c>
      <c r="N52" s="413" t="s">
        <v>1406</v>
      </c>
      <c r="O52" s="413" t="s">
        <v>1406</v>
      </c>
      <c r="P52" s="413" t="s">
        <v>1406</v>
      </c>
      <c r="Q52" s="413" t="s">
        <v>1406</v>
      </c>
    </row>
    <row r="53" spans="1:17">
      <c r="A53" s="222" t="s">
        <v>405</v>
      </c>
      <c r="B53" s="186" t="s">
        <v>1092</v>
      </c>
      <c r="C53" s="411" t="s">
        <v>1093</v>
      </c>
      <c r="D53" s="414" t="s">
        <v>1056</v>
      </c>
      <c r="E53" s="539"/>
      <c r="F53" s="413" t="s">
        <v>1406</v>
      </c>
      <c r="G53" s="413" t="s">
        <v>1406</v>
      </c>
      <c r="H53" s="413" t="s">
        <v>1406</v>
      </c>
      <c r="I53" s="413" t="s">
        <v>1406</v>
      </c>
      <c r="J53" s="413" t="s">
        <v>1406</v>
      </c>
      <c r="K53" s="413" t="s">
        <v>1406</v>
      </c>
      <c r="L53" s="413" t="s">
        <v>1406</v>
      </c>
      <c r="M53" s="413" t="s">
        <v>1406</v>
      </c>
      <c r="N53" s="413" t="s">
        <v>1406</v>
      </c>
      <c r="O53" s="413" t="s">
        <v>1406</v>
      </c>
      <c r="P53" s="413" t="s">
        <v>1406</v>
      </c>
      <c r="Q53" s="413" t="s">
        <v>1406</v>
      </c>
    </row>
    <row r="54" spans="1:17">
      <c r="A54" s="222" t="s">
        <v>405</v>
      </c>
      <c r="B54" s="186" t="s">
        <v>1094</v>
      </c>
      <c r="C54" s="411" t="s">
        <v>1093</v>
      </c>
      <c r="D54" s="414" t="s">
        <v>1056</v>
      </c>
      <c r="E54" s="539"/>
      <c r="F54" s="413" t="s">
        <v>1406</v>
      </c>
      <c r="G54" s="413" t="s">
        <v>1406</v>
      </c>
      <c r="H54" s="413" t="s">
        <v>1406</v>
      </c>
      <c r="I54" s="413" t="s">
        <v>1406</v>
      </c>
      <c r="J54" s="413" t="s">
        <v>1406</v>
      </c>
      <c r="K54" s="413" t="s">
        <v>1406</v>
      </c>
      <c r="L54" s="413" t="s">
        <v>1406</v>
      </c>
      <c r="M54" s="413" t="s">
        <v>1406</v>
      </c>
      <c r="N54" s="413" t="s">
        <v>1406</v>
      </c>
      <c r="O54" s="413" t="s">
        <v>1406</v>
      </c>
      <c r="P54" s="413" t="s">
        <v>1406</v>
      </c>
      <c r="Q54" s="413" t="s">
        <v>1406</v>
      </c>
    </row>
    <row r="55" spans="1:17">
      <c r="A55" s="222" t="s">
        <v>405</v>
      </c>
      <c r="B55" s="186" t="s">
        <v>1095</v>
      </c>
      <c r="C55" s="411" t="s">
        <v>1093</v>
      </c>
      <c r="D55" s="414" t="s">
        <v>1056</v>
      </c>
      <c r="E55" s="539"/>
      <c r="F55" s="413" t="s">
        <v>1406</v>
      </c>
      <c r="G55" s="413" t="s">
        <v>1406</v>
      </c>
      <c r="H55" s="413" t="s">
        <v>1406</v>
      </c>
      <c r="I55" s="413" t="s">
        <v>1406</v>
      </c>
      <c r="J55" s="413" t="s">
        <v>1406</v>
      </c>
      <c r="K55" s="413" t="s">
        <v>1406</v>
      </c>
      <c r="L55" s="413" t="s">
        <v>1406</v>
      </c>
      <c r="M55" s="413" t="s">
        <v>1406</v>
      </c>
      <c r="N55" s="413" t="s">
        <v>1406</v>
      </c>
      <c r="O55" s="413" t="s">
        <v>1406</v>
      </c>
      <c r="P55" s="413" t="s">
        <v>1406</v>
      </c>
      <c r="Q55" s="413" t="s">
        <v>1406</v>
      </c>
    </row>
    <row r="56" spans="1:17">
      <c r="A56" s="222" t="s">
        <v>405</v>
      </c>
      <c r="B56" s="186" t="s">
        <v>1096</v>
      </c>
      <c r="C56" s="411" t="s">
        <v>1093</v>
      </c>
      <c r="D56" s="414" t="s">
        <v>1056</v>
      </c>
      <c r="E56" s="539"/>
      <c r="F56" s="413" t="s">
        <v>1406</v>
      </c>
      <c r="G56" s="413" t="s">
        <v>1406</v>
      </c>
      <c r="H56" s="413" t="s">
        <v>1406</v>
      </c>
      <c r="I56" s="413" t="s">
        <v>1406</v>
      </c>
      <c r="J56" s="413" t="s">
        <v>1406</v>
      </c>
      <c r="K56" s="413" t="s">
        <v>1406</v>
      </c>
      <c r="L56" s="413" t="s">
        <v>1406</v>
      </c>
      <c r="M56" s="413" t="s">
        <v>1406</v>
      </c>
      <c r="N56" s="413" t="s">
        <v>1406</v>
      </c>
      <c r="O56" s="413" t="s">
        <v>1406</v>
      </c>
      <c r="P56" s="413" t="s">
        <v>1406</v>
      </c>
      <c r="Q56" s="413" t="s">
        <v>1406</v>
      </c>
    </row>
    <row r="57" spans="1:17">
      <c r="A57" s="222" t="s">
        <v>405</v>
      </c>
      <c r="B57" s="186" t="s">
        <v>1097</v>
      </c>
      <c r="C57" s="411" t="s">
        <v>1093</v>
      </c>
      <c r="D57" s="414" t="s">
        <v>1056</v>
      </c>
      <c r="E57" s="539"/>
      <c r="F57" s="413" t="s">
        <v>1406</v>
      </c>
      <c r="G57" s="413" t="s">
        <v>1406</v>
      </c>
      <c r="H57" s="413" t="s">
        <v>1406</v>
      </c>
      <c r="I57" s="413" t="s">
        <v>1406</v>
      </c>
      <c r="J57" s="413" t="s">
        <v>1406</v>
      </c>
      <c r="K57" s="413" t="s">
        <v>1406</v>
      </c>
      <c r="L57" s="413" t="s">
        <v>1406</v>
      </c>
      <c r="M57" s="413" t="s">
        <v>1406</v>
      </c>
      <c r="N57" s="413" t="s">
        <v>1406</v>
      </c>
      <c r="O57" s="413" t="s">
        <v>1406</v>
      </c>
      <c r="P57" s="413" t="s">
        <v>1406</v>
      </c>
      <c r="Q57" s="413" t="s">
        <v>1406</v>
      </c>
    </row>
    <row r="58" spans="1:17">
      <c r="A58" s="222" t="s">
        <v>405</v>
      </c>
      <c r="B58" s="186" t="s">
        <v>1098</v>
      </c>
      <c r="C58" s="411" t="s">
        <v>1093</v>
      </c>
      <c r="D58" s="414" t="s">
        <v>1056</v>
      </c>
      <c r="E58" s="539"/>
      <c r="F58" s="413" t="s">
        <v>1406</v>
      </c>
      <c r="G58" s="413" t="s">
        <v>1406</v>
      </c>
      <c r="H58" s="413" t="s">
        <v>1406</v>
      </c>
      <c r="I58" s="413" t="s">
        <v>1406</v>
      </c>
      <c r="J58" s="413" t="s">
        <v>1406</v>
      </c>
      <c r="K58" s="413" t="s">
        <v>1406</v>
      </c>
      <c r="L58" s="413" t="s">
        <v>1406</v>
      </c>
      <c r="M58" s="413" t="s">
        <v>1406</v>
      </c>
      <c r="N58" s="413" t="s">
        <v>1406</v>
      </c>
      <c r="O58" s="413" t="s">
        <v>1406</v>
      </c>
      <c r="P58" s="413" t="s">
        <v>1406</v>
      </c>
      <c r="Q58" s="413" t="s">
        <v>1406</v>
      </c>
    </row>
    <row r="59" spans="1:17">
      <c r="A59" s="222" t="s">
        <v>405</v>
      </c>
      <c r="B59" s="186" t="s">
        <v>1099</v>
      </c>
      <c r="C59" s="411" t="s">
        <v>1093</v>
      </c>
      <c r="D59" s="414" t="s">
        <v>1056</v>
      </c>
      <c r="E59" s="539"/>
      <c r="F59" s="413" t="s">
        <v>1406</v>
      </c>
      <c r="G59" s="413" t="s">
        <v>1406</v>
      </c>
      <c r="H59" s="413" t="s">
        <v>1406</v>
      </c>
      <c r="I59" s="413" t="s">
        <v>1406</v>
      </c>
      <c r="J59" s="413" t="s">
        <v>1406</v>
      </c>
      <c r="K59" s="413" t="s">
        <v>1406</v>
      </c>
      <c r="L59" s="413" t="s">
        <v>1406</v>
      </c>
      <c r="M59" s="413" t="s">
        <v>1406</v>
      </c>
      <c r="N59" s="413" t="s">
        <v>1406</v>
      </c>
      <c r="O59" s="413" t="s">
        <v>1406</v>
      </c>
      <c r="P59" s="413" t="s">
        <v>1406</v>
      </c>
      <c r="Q59" s="413" t="s">
        <v>1406</v>
      </c>
    </row>
    <row r="60" spans="1:17">
      <c r="A60" s="222" t="s">
        <v>405</v>
      </c>
      <c r="B60" s="186" t="s">
        <v>1100</v>
      </c>
      <c r="C60" s="411" t="s">
        <v>1093</v>
      </c>
      <c r="D60" s="414" t="s">
        <v>1056</v>
      </c>
      <c r="E60" s="539"/>
      <c r="F60" s="413" t="s">
        <v>1406</v>
      </c>
      <c r="G60" s="413" t="s">
        <v>1406</v>
      </c>
      <c r="H60" s="413" t="s">
        <v>1406</v>
      </c>
      <c r="I60" s="413" t="s">
        <v>1406</v>
      </c>
      <c r="J60" s="413" t="s">
        <v>1406</v>
      </c>
      <c r="K60" s="413" t="s">
        <v>1406</v>
      </c>
      <c r="L60" s="413" t="s">
        <v>1406</v>
      </c>
      <c r="M60" s="413" t="s">
        <v>1406</v>
      </c>
      <c r="N60" s="413" t="s">
        <v>1406</v>
      </c>
      <c r="O60" s="413" t="s">
        <v>1406</v>
      </c>
      <c r="P60" s="413" t="s">
        <v>1406</v>
      </c>
      <c r="Q60" s="413" t="s">
        <v>1406</v>
      </c>
    </row>
    <row r="61" spans="1:17">
      <c r="A61" s="222" t="s">
        <v>405</v>
      </c>
      <c r="B61" s="186" t="s">
        <v>1101</v>
      </c>
      <c r="C61" s="411" t="s">
        <v>1093</v>
      </c>
      <c r="D61" s="414" t="s">
        <v>1056</v>
      </c>
      <c r="E61" s="539"/>
      <c r="F61" s="413" t="s">
        <v>1406</v>
      </c>
      <c r="G61" s="413" t="s">
        <v>1406</v>
      </c>
      <c r="H61" s="413" t="s">
        <v>1406</v>
      </c>
      <c r="I61" s="413" t="s">
        <v>1406</v>
      </c>
      <c r="J61" s="413" t="s">
        <v>1406</v>
      </c>
      <c r="K61" s="413" t="s">
        <v>1406</v>
      </c>
      <c r="L61" s="413" t="s">
        <v>1406</v>
      </c>
      <c r="M61" s="413" t="s">
        <v>1406</v>
      </c>
      <c r="N61" s="413" t="s">
        <v>1406</v>
      </c>
      <c r="O61" s="413" t="s">
        <v>1406</v>
      </c>
      <c r="P61" s="413" t="s">
        <v>1406</v>
      </c>
      <c r="Q61" s="413" t="s">
        <v>1406</v>
      </c>
    </row>
    <row r="62" spans="1:17">
      <c r="A62" s="222" t="s">
        <v>381</v>
      </c>
      <c r="B62" s="186" t="s">
        <v>1102</v>
      </c>
      <c r="C62" s="411" t="s">
        <v>1103</v>
      </c>
      <c r="D62" s="414" t="s">
        <v>1056</v>
      </c>
      <c r="E62" s="539"/>
      <c r="F62" s="413" t="s">
        <v>1406</v>
      </c>
      <c r="G62" s="413" t="s">
        <v>1406</v>
      </c>
      <c r="H62" s="413" t="s">
        <v>1406</v>
      </c>
      <c r="I62" s="413" t="s">
        <v>1406</v>
      </c>
      <c r="J62" s="413" t="s">
        <v>1406</v>
      </c>
      <c r="K62" s="413" t="s">
        <v>1406</v>
      </c>
      <c r="L62" s="413" t="s">
        <v>1406</v>
      </c>
      <c r="M62" s="413" t="s">
        <v>1406</v>
      </c>
      <c r="N62" s="413" t="s">
        <v>1406</v>
      </c>
      <c r="O62" s="413" t="s">
        <v>1406</v>
      </c>
      <c r="P62" s="413" t="s">
        <v>1406</v>
      </c>
      <c r="Q62" s="413" t="s">
        <v>1406</v>
      </c>
    </row>
    <row r="63" spans="1:17">
      <c r="A63" s="222" t="s">
        <v>381</v>
      </c>
      <c r="B63" s="186" t="s">
        <v>1104</v>
      </c>
      <c r="C63" s="411" t="s">
        <v>1103</v>
      </c>
      <c r="D63" s="414" t="s">
        <v>1056</v>
      </c>
      <c r="E63" s="539"/>
      <c r="F63" s="413" t="s">
        <v>1406</v>
      </c>
      <c r="G63" s="413" t="s">
        <v>1406</v>
      </c>
      <c r="H63" s="413" t="s">
        <v>1406</v>
      </c>
      <c r="I63" s="413" t="s">
        <v>1406</v>
      </c>
      <c r="J63" s="413" t="s">
        <v>1406</v>
      </c>
      <c r="K63" s="413" t="s">
        <v>1406</v>
      </c>
      <c r="L63" s="413" t="s">
        <v>1406</v>
      </c>
      <c r="M63" s="413" t="s">
        <v>1406</v>
      </c>
      <c r="N63" s="413" t="s">
        <v>1406</v>
      </c>
      <c r="O63" s="413" t="s">
        <v>1406</v>
      </c>
      <c r="P63" s="413" t="s">
        <v>1406</v>
      </c>
      <c r="Q63" s="413" t="s">
        <v>1406</v>
      </c>
    </row>
    <row r="64" spans="1:17">
      <c r="A64" s="222" t="s">
        <v>381</v>
      </c>
      <c r="B64" s="186" t="s">
        <v>1105</v>
      </c>
      <c r="C64" s="411" t="s">
        <v>1103</v>
      </c>
      <c r="D64" s="414" t="s">
        <v>1056</v>
      </c>
      <c r="E64" s="539"/>
      <c r="F64" s="413" t="s">
        <v>1406</v>
      </c>
      <c r="G64" s="413" t="s">
        <v>1406</v>
      </c>
      <c r="H64" s="413" t="s">
        <v>1406</v>
      </c>
      <c r="I64" s="413" t="s">
        <v>1406</v>
      </c>
      <c r="J64" s="413" t="s">
        <v>1406</v>
      </c>
      <c r="K64" s="413" t="s">
        <v>1406</v>
      </c>
      <c r="L64" s="413" t="s">
        <v>1406</v>
      </c>
      <c r="M64" s="413" t="s">
        <v>1406</v>
      </c>
      <c r="N64" s="413" t="s">
        <v>1406</v>
      </c>
      <c r="O64" s="413" t="s">
        <v>1406</v>
      </c>
      <c r="P64" s="413" t="s">
        <v>1406</v>
      </c>
      <c r="Q64" s="413" t="s">
        <v>1406</v>
      </c>
    </row>
    <row r="65" spans="1:17">
      <c r="A65" s="222" t="s">
        <v>381</v>
      </c>
      <c r="B65" s="186" t="s">
        <v>1106</v>
      </c>
      <c r="C65" s="411" t="s">
        <v>1103</v>
      </c>
      <c r="D65" s="414" t="s">
        <v>1056</v>
      </c>
      <c r="E65" s="539"/>
      <c r="F65" s="413" t="s">
        <v>1406</v>
      </c>
      <c r="G65" s="413" t="s">
        <v>1406</v>
      </c>
      <c r="H65" s="413" t="s">
        <v>1406</v>
      </c>
      <c r="I65" s="413" t="s">
        <v>1406</v>
      </c>
      <c r="J65" s="413" t="s">
        <v>1406</v>
      </c>
      <c r="K65" s="413" t="s">
        <v>1406</v>
      </c>
      <c r="L65" s="413" t="s">
        <v>1406</v>
      </c>
      <c r="M65" s="413" t="s">
        <v>1406</v>
      </c>
      <c r="N65" s="413" t="s">
        <v>1406</v>
      </c>
      <c r="O65" s="413" t="s">
        <v>1406</v>
      </c>
      <c r="P65" s="413" t="s">
        <v>1406</v>
      </c>
      <c r="Q65" s="413" t="s">
        <v>1406</v>
      </c>
    </row>
    <row r="66" spans="1:17">
      <c r="A66" s="222" t="s">
        <v>381</v>
      </c>
      <c r="B66" s="186" t="s">
        <v>1107</v>
      </c>
      <c r="C66" s="411" t="s">
        <v>1103</v>
      </c>
      <c r="D66" s="414" t="s">
        <v>1056</v>
      </c>
      <c r="E66" s="539"/>
      <c r="F66" s="413" t="s">
        <v>1406</v>
      </c>
      <c r="G66" s="413" t="s">
        <v>1406</v>
      </c>
      <c r="H66" s="413" t="s">
        <v>1406</v>
      </c>
      <c r="I66" s="413" t="s">
        <v>1406</v>
      </c>
      <c r="J66" s="413" t="s">
        <v>1406</v>
      </c>
      <c r="K66" s="413" t="s">
        <v>1406</v>
      </c>
      <c r="L66" s="413" t="s">
        <v>1406</v>
      </c>
      <c r="M66" s="413" t="s">
        <v>1406</v>
      </c>
      <c r="N66" s="413" t="s">
        <v>1406</v>
      </c>
      <c r="O66" s="413" t="s">
        <v>1406</v>
      </c>
      <c r="P66" s="413" t="s">
        <v>1406</v>
      </c>
      <c r="Q66" s="413" t="s">
        <v>1406</v>
      </c>
    </row>
    <row r="67" spans="1:17">
      <c r="A67" s="222" t="s">
        <v>1108</v>
      </c>
      <c r="B67" s="186" t="s">
        <v>1109</v>
      </c>
      <c r="C67" s="411" t="s">
        <v>1110</v>
      </c>
      <c r="D67" s="414" t="s">
        <v>1056</v>
      </c>
      <c r="E67" s="539"/>
      <c r="F67" s="413" t="s">
        <v>1406</v>
      </c>
      <c r="G67" s="413" t="s">
        <v>1406</v>
      </c>
      <c r="H67" s="413" t="s">
        <v>1406</v>
      </c>
      <c r="I67" s="413" t="s">
        <v>1406</v>
      </c>
      <c r="J67" s="413" t="s">
        <v>1406</v>
      </c>
      <c r="K67" s="413" t="s">
        <v>1406</v>
      </c>
      <c r="L67" s="413" t="s">
        <v>1406</v>
      </c>
      <c r="M67" s="413" t="s">
        <v>1406</v>
      </c>
      <c r="N67" s="413" t="s">
        <v>1406</v>
      </c>
      <c r="O67" s="413" t="s">
        <v>1406</v>
      </c>
      <c r="P67" s="413" t="s">
        <v>1406</v>
      </c>
      <c r="Q67" s="413" t="s">
        <v>1406</v>
      </c>
    </row>
    <row r="68" spans="1:17">
      <c r="A68" s="222" t="s">
        <v>1108</v>
      </c>
      <c r="B68" s="186" t="s">
        <v>1111</v>
      </c>
      <c r="C68" s="411" t="s">
        <v>1110</v>
      </c>
      <c r="D68" s="414" t="s">
        <v>1056</v>
      </c>
      <c r="E68" s="539"/>
      <c r="F68" s="413" t="s">
        <v>1406</v>
      </c>
      <c r="G68" s="413" t="s">
        <v>1406</v>
      </c>
      <c r="H68" s="413" t="s">
        <v>1406</v>
      </c>
      <c r="I68" s="413" t="s">
        <v>1406</v>
      </c>
      <c r="J68" s="413" t="s">
        <v>1406</v>
      </c>
      <c r="K68" s="413" t="s">
        <v>1406</v>
      </c>
      <c r="L68" s="413" t="s">
        <v>1406</v>
      </c>
      <c r="M68" s="413" t="s">
        <v>1406</v>
      </c>
      <c r="N68" s="413" t="s">
        <v>1406</v>
      </c>
      <c r="O68" s="413" t="s">
        <v>1406</v>
      </c>
      <c r="P68" s="413" t="s">
        <v>1406</v>
      </c>
      <c r="Q68" s="413" t="s">
        <v>1406</v>
      </c>
    </row>
    <row r="69" spans="1:17">
      <c r="A69" s="222" t="s">
        <v>1108</v>
      </c>
      <c r="B69" s="186" t="s">
        <v>1112</v>
      </c>
      <c r="C69" s="411" t="s">
        <v>1110</v>
      </c>
      <c r="D69" s="414" t="s">
        <v>1056</v>
      </c>
      <c r="E69" s="539"/>
      <c r="F69" s="413" t="s">
        <v>1406</v>
      </c>
      <c r="G69" s="413" t="s">
        <v>1406</v>
      </c>
      <c r="H69" s="413" t="s">
        <v>1406</v>
      </c>
      <c r="I69" s="413" t="s">
        <v>1406</v>
      </c>
      <c r="J69" s="413" t="s">
        <v>1406</v>
      </c>
      <c r="K69" s="413" t="s">
        <v>1406</v>
      </c>
      <c r="L69" s="413" t="s">
        <v>1406</v>
      </c>
      <c r="M69" s="413" t="s">
        <v>1406</v>
      </c>
      <c r="N69" s="413" t="s">
        <v>1406</v>
      </c>
      <c r="O69" s="413" t="s">
        <v>1406</v>
      </c>
      <c r="P69" s="413" t="s">
        <v>1406</v>
      </c>
      <c r="Q69" s="413" t="s">
        <v>1406</v>
      </c>
    </row>
    <row r="70" spans="1:17">
      <c r="A70" s="222" t="s">
        <v>1108</v>
      </c>
      <c r="B70" s="186" t="s">
        <v>1113</v>
      </c>
      <c r="C70" s="411" t="s">
        <v>1110</v>
      </c>
      <c r="D70" s="414" t="s">
        <v>1056</v>
      </c>
      <c r="E70" s="539"/>
      <c r="F70" s="413" t="s">
        <v>1406</v>
      </c>
      <c r="G70" s="413" t="s">
        <v>1406</v>
      </c>
      <c r="H70" s="413" t="s">
        <v>1406</v>
      </c>
      <c r="I70" s="413" t="s">
        <v>1406</v>
      </c>
      <c r="J70" s="413" t="s">
        <v>1406</v>
      </c>
      <c r="K70" s="413" t="s">
        <v>1406</v>
      </c>
      <c r="L70" s="413" t="s">
        <v>1406</v>
      </c>
      <c r="M70" s="413" t="s">
        <v>1406</v>
      </c>
      <c r="N70" s="413" t="s">
        <v>1406</v>
      </c>
      <c r="O70" s="413" t="s">
        <v>1406</v>
      </c>
      <c r="P70" s="413" t="s">
        <v>1406</v>
      </c>
      <c r="Q70" s="413" t="s">
        <v>1406</v>
      </c>
    </row>
    <row r="71" spans="1:17">
      <c r="A71" s="222" t="s">
        <v>1108</v>
      </c>
      <c r="B71" s="186" t="s">
        <v>1114</v>
      </c>
      <c r="C71" s="411" t="s">
        <v>1110</v>
      </c>
      <c r="D71" s="414" t="s">
        <v>1056</v>
      </c>
      <c r="E71" s="539"/>
      <c r="F71" s="413" t="s">
        <v>1406</v>
      </c>
      <c r="G71" s="413" t="s">
        <v>1406</v>
      </c>
      <c r="H71" s="413" t="s">
        <v>1406</v>
      </c>
      <c r="I71" s="413" t="s">
        <v>1406</v>
      </c>
      <c r="J71" s="413" t="s">
        <v>1406</v>
      </c>
      <c r="K71" s="413" t="s">
        <v>1406</v>
      </c>
      <c r="L71" s="413" t="s">
        <v>1406</v>
      </c>
      <c r="M71" s="413" t="s">
        <v>1406</v>
      </c>
      <c r="N71" s="413" t="s">
        <v>1406</v>
      </c>
      <c r="O71" s="413" t="s">
        <v>1406</v>
      </c>
      <c r="P71" s="413" t="s">
        <v>1406</v>
      </c>
      <c r="Q71" s="413" t="s">
        <v>1406</v>
      </c>
    </row>
    <row r="72" spans="1:17">
      <c r="A72" s="222" t="s">
        <v>1108</v>
      </c>
      <c r="B72" s="186" t="s">
        <v>1115</v>
      </c>
      <c r="C72" s="411" t="s">
        <v>1110</v>
      </c>
      <c r="D72" s="414" t="s">
        <v>1056</v>
      </c>
      <c r="E72" s="539"/>
      <c r="F72" s="413" t="s">
        <v>1406</v>
      </c>
      <c r="G72" s="413" t="s">
        <v>1406</v>
      </c>
      <c r="H72" s="413" t="s">
        <v>1406</v>
      </c>
      <c r="I72" s="413" t="s">
        <v>1406</v>
      </c>
      <c r="J72" s="413" t="s">
        <v>1406</v>
      </c>
      <c r="K72" s="413" t="s">
        <v>1406</v>
      </c>
      <c r="L72" s="413" t="s">
        <v>1406</v>
      </c>
      <c r="M72" s="413" t="s">
        <v>1406</v>
      </c>
      <c r="N72" s="413" t="s">
        <v>1406</v>
      </c>
      <c r="O72" s="413" t="s">
        <v>1406</v>
      </c>
      <c r="P72" s="413" t="s">
        <v>1406</v>
      </c>
      <c r="Q72" s="413" t="s">
        <v>1406</v>
      </c>
    </row>
    <row r="73" spans="1:17">
      <c r="A73" s="222" t="s">
        <v>1108</v>
      </c>
      <c r="B73" s="186" t="s">
        <v>1116</v>
      </c>
      <c r="C73" s="411" t="s">
        <v>1110</v>
      </c>
      <c r="D73" s="414" t="s">
        <v>1056</v>
      </c>
      <c r="E73" s="539"/>
      <c r="F73" s="413" t="s">
        <v>1406</v>
      </c>
      <c r="G73" s="413" t="s">
        <v>1406</v>
      </c>
      <c r="H73" s="413" t="s">
        <v>1406</v>
      </c>
      <c r="I73" s="413" t="s">
        <v>1406</v>
      </c>
      <c r="J73" s="413" t="s">
        <v>1406</v>
      </c>
      <c r="K73" s="413" t="s">
        <v>1406</v>
      </c>
      <c r="L73" s="413" t="s">
        <v>1406</v>
      </c>
      <c r="M73" s="413" t="s">
        <v>1406</v>
      </c>
      <c r="N73" s="413" t="s">
        <v>1406</v>
      </c>
      <c r="O73" s="413" t="s">
        <v>1406</v>
      </c>
      <c r="P73" s="413" t="s">
        <v>1406</v>
      </c>
      <c r="Q73" s="413" t="s">
        <v>1406</v>
      </c>
    </row>
    <row r="74" spans="1:17">
      <c r="A74" s="222" t="s">
        <v>1108</v>
      </c>
      <c r="B74" s="186" t="s">
        <v>1117</v>
      </c>
      <c r="C74" s="411" t="s">
        <v>1110</v>
      </c>
      <c r="D74" s="414" t="s">
        <v>1056</v>
      </c>
      <c r="E74" s="539"/>
      <c r="F74" s="413" t="s">
        <v>1406</v>
      </c>
      <c r="G74" s="413" t="s">
        <v>1406</v>
      </c>
      <c r="H74" s="413" t="s">
        <v>1406</v>
      </c>
      <c r="I74" s="413" t="s">
        <v>1406</v>
      </c>
      <c r="J74" s="413" t="s">
        <v>1406</v>
      </c>
      <c r="K74" s="413" t="s">
        <v>1406</v>
      </c>
      <c r="L74" s="413" t="s">
        <v>1406</v>
      </c>
      <c r="M74" s="413" t="s">
        <v>1406</v>
      </c>
      <c r="N74" s="413" t="s">
        <v>1406</v>
      </c>
      <c r="O74" s="413" t="s">
        <v>1406</v>
      </c>
      <c r="P74" s="413" t="s">
        <v>1406</v>
      </c>
      <c r="Q74" s="413" t="s">
        <v>1406</v>
      </c>
    </row>
    <row r="75" spans="1:17">
      <c r="E75" s="540"/>
      <c r="F75" s="192"/>
      <c r="G75" s="192"/>
      <c r="H75" s="192"/>
      <c r="I75" s="192"/>
      <c r="J75" s="192"/>
      <c r="K75" s="192"/>
      <c r="L75" s="192"/>
      <c r="M75" s="192"/>
      <c r="N75" s="192"/>
      <c r="O75" s="192"/>
      <c r="P75" s="192"/>
    </row>
    <row r="76" spans="1:17">
      <c r="E76" s="540"/>
      <c r="F76" s="192"/>
      <c r="G76" s="192"/>
      <c r="H76" s="192"/>
      <c r="I76" s="192"/>
      <c r="J76" s="192"/>
      <c r="K76" s="192"/>
      <c r="L76" s="192"/>
      <c r="M76" s="192"/>
      <c r="N76" s="192"/>
      <c r="O76" s="192"/>
      <c r="P76" s="192"/>
    </row>
    <row r="77" spans="1:17">
      <c r="E77" s="540"/>
      <c r="F77" s="192"/>
      <c r="G77" s="192"/>
      <c r="H77" s="192"/>
      <c r="I77" s="192"/>
      <c r="J77" s="192"/>
      <c r="K77" s="192"/>
      <c r="L77" s="192"/>
      <c r="M77" s="192"/>
      <c r="N77" s="192"/>
      <c r="O77" s="192"/>
      <c r="P77" s="192"/>
    </row>
    <row r="78" spans="1:17">
      <c r="E78" s="540"/>
      <c r="F78" s="192"/>
      <c r="G78" s="192"/>
      <c r="H78" s="192"/>
      <c r="I78" s="192"/>
      <c r="J78" s="192"/>
      <c r="K78" s="192"/>
      <c r="L78" s="192"/>
      <c r="M78" s="192"/>
      <c r="N78" s="192"/>
      <c r="O78" s="192"/>
      <c r="P78" s="192"/>
    </row>
  </sheetData>
  <autoFilter ref="A2:B74" xr:uid="{5D7A974D-6C83-4A8E-A62A-DB223DAACAB3}"/>
  <mergeCells count="3">
    <mergeCell ref="A12:Q12"/>
    <mergeCell ref="C1:E1"/>
    <mergeCell ref="G1:Q1"/>
  </mergeCells>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B1E1C-EAD8-4BAA-8571-3E0C8DA08D79}">
  <sheetPr>
    <tabColor theme="0" tint="-0.14999847407452621"/>
  </sheetPr>
  <dimension ref="A1:D7"/>
  <sheetViews>
    <sheetView showGridLines="0" workbookViewId="0">
      <pane xSplit="1" ySplit="1" topLeftCell="B2" activePane="bottomRight" state="frozen"/>
      <selection pane="bottomRight" activeCell="C7" sqref="C7"/>
      <selection pane="bottomLeft" activeCell="A2" sqref="A2"/>
      <selection pane="topRight" activeCell="B1" sqref="B1"/>
    </sheetView>
  </sheetViews>
  <sheetFormatPr defaultColWidth="8.7109375" defaultRowHeight="15.6"/>
  <cols>
    <col min="1" max="1" width="37.7109375" style="164" customWidth="1"/>
    <col min="2" max="2" width="54" style="164" customWidth="1"/>
    <col min="3" max="3" width="40.42578125" style="164" customWidth="1"/>
    <col min="4" max="4" width="77.28515625" style="164" customWidth="1"/>
    <col min="5" max="16384" width="8.7109375" style="164"/>
  </cols>
  <sheetData>
    <row r="1" spans="1:4">
      <c r="A1" s="442" t="s">
        <v>1408</v>
      </c>
      <c r="B1" s="443" t="s">
        <v>1409</v>
      </c>
      <c r="C1" s="443" t="s">
        <v>1410</v>
      </c>
      <c r="D1" s="444" t="s">
        <v>1411</v>
      </c>
    </row>
    <row r="2" spans="1:4" ht="373.15" customHeight="1">
      <c r="A2" s="434" t="s">
        <v>8</v>
      </c>
      <c r="B2" s="432" t="s">
        <v>1412</v>
      </c>
      <c r="C2" s="431" t="s">
        <v>1413</v>
      </c>
      <c r="D2" s="439" t="s">
        <v>1414</v>
      </c>
    </row>
    <row r="3" spans="1:4" ht="265.14999999999998" customHeight="1">
      <c r="A3" s="435" t="s">
        <v>10</v>
      </c>
      <c r="B3" s="433" t="s">
        <v>1415</v>
      </c>
      <c r="C3" s="431" t="s">
        <v>1416</v>
      </c>
      <c r="D3" s="440" t="s">
        <v>1417</v>
      </c>
    </row>
    <row r="4" spans="1:4" ht="196.9" customHeight="1">
      <c r="A4" s="436" t="s">
        <v>9</v>
      </c>
      <c r="B4" s="433" t="s">
        <v>1418</v>
      </c>
      <c r="C4" s="431" t="s">
        <v>1419</v>
      </c>
      <c r="D4" s="441" t="s">
        <v>1420</v>
      </c>
    </row>
    <row r="5" spans="1:4" ht="285" customHeight="1">
      <c r="A5" s="437" t="s">
        <v>7</v>
      </c>
      <c r="B5" s="432" t="s">
        <v>1421</v>
      </c>
      <c r="C5" s="431" t="s">
        <v>1422</v>
      </c>
      <c r="D5" s="441" t="s">
        <v>1423</v>
      </c>
    </row>
    <row r="6" spans="1:4" s="315" customFormat="1" ht="63.75" customHeight="1">
      <c r="A6" s="438" t="s">
        <v>11</v>
      </c>
      <c r="B6" s="432" t="s">
        <v>1424</v>
      </c>
      <c r="C6" s="432" t="s">
        <v>1425</v>
      </c>
      <c r="D6" s="836" t="s">
        <v>1426</v>
      </c>
    </row>
    <row r="7" spans="1:4" s="315" customFormat="1" ht="253.9" customHeight="1">
      <c r="A7" s="445" t="s">
        <v>1427</v>
      </c>
      <c r="B7" s="446" t="s">
        <v>1428</v>
      </c>
      <c r="C7" s="446" t="s">
        <v>1429</v>
      </c>
      <c r="D7" s="447" t="s">
        <v>1430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54ABB-9ED8-C348-A84E-99959BE17A9B}">
  <dimension ref="B1:AB24"/>
  <sheetViews>
    <sheetView zoomScale="60" workbookViewId="0">
      <selection activeCell="A3" sqref="A3"/>
    </sheetView>
  </sheetViews>
  <sheetFormatPr defaultColWidth="10.7109375" defaultRowHeight="34.15" customHeight="1"/>
  <cols>
    <col min="1" max="1" width="21.7109375" style="562" customWidth="1"/>
    <col min="2" max="2" width="10.7109375" style="562"/>
    <col min="3" max="3" width="16.28515625" style="562" customWidth="1"/>
    <col min="4" max="4" width="25.42578125" style="562" customWidth="1"/>
    <col min="5" max="5" width="29.28515625" style="562" customWidth="1"/>
    <col min="6" max="6" width="10.7109375" style="562"/>
    <col min="7" max="7" width="20.42578125" style="562" customWidth="1"/>
    <col min="8" max="8" width="36" style="562" customWidth="1"/>
    <col min="9" max="9" width="20.42578125" style="562" customWidth="1"/>
    <col min="10" max="10" width="52.42578125" style="562" customWidth="1"/>
    <col min="11" max="11" width="10.7109375" style="562"/>
    <col min="12" max="12" width="51" style="562" customWidth="1"/>
    <col min="13" max="13" width="7.28515625" style="562" customWidth="1"/>
    <col min="14" max="14" width="19.42578125" style="562" customWidth="1"/>
    <col min="15" max="15" width="13.28515625" style="562" customWidth="1"/>
    <col min="16" max="16" width="13.7109375" style="562" customWidth="1"/>
    <col min="17" max="17" width="14.7109375" style="562" customWidth="1"/>
    <col min="18" max="16384" width="10.7109375" style="562"/>
  </cols>
  <sheetData>
    <row r="1" spans="2:28" ht="34.15" customHeight="1">
      <c r="B1" s="574"/>
      <c r="C1" s="676" t="s">
        <v>360</v>
      </c>
      <c r="D1" s="676"/>
      <c r="E1" s="676"/>
      <c r="F1" s="676"/>
      <c r="G1" s="676"/>
      <c r="H1" s="676"/>
      <c r="I1" s="676"/>
      <c r="J1" s="676"/>
      <c r="K1" s="676"/>
      <c r="L1" s="676"/>
      <c r="M1" s="676"/>
      <c r="N1" s="676"/>
      <c r="O1" s="676"/>
      <c r="P1" s="676"/>
      <c r="Q1" s="676"/>
      <c r="R1" s="676"/>
      <c r="S1" s="585"/>
      <c r="T1" s="585"/>
      <c r="U1" s="585"/>
      <c r="V1" s="585"/>
      <c r="W1" s="585"/>
      <c r="X1" s="585"/>
      <c r="Y1" s="585"/>
      <c r="Z1" s="585"/>
      <c r="AA1" s="585"/>
    </row>
    <row r="2" spans="2:28" ht="34.15" customHeight="1">
      <c r="C2" s="677" t="s">
        <v>361</v>
      </c>
      <c r="D2" s="677"/>
      <c r="E2" s="677"/>
      <c r="F2" s="677"/>
      <c r="G2" s="677"/>
      <c r="H2" s="677"/>
      <c r="I2" s="677"/>
      <c r="J2" s="677"/>
      <c r="K2" s="677"/>
      <c r="L2" s="677"/>
      <c r="M2" s="677"/>
      <c r="N2" s="677"/>
      <c r="O2" s="677"/>
      <c r="P2" s="677"/>
      <c r="Q2" s="677"/>
      <c r="R2" s="677"/>
      <c r="S2" s="576"/>
      <c r="T2" s="576"/>
      <c r="U2" s="576"/>
      <c r="V2" s="576"/>
      <c r="W2" s="576"/>
      <c r="X2" s="576"/>
      <c r="Y2" s="576"/>
      <c r="Z2" s="576"/>
      <c r="AA2" s="576"/>
      <c r="AB2" s="575"/>
    </row>
    <row r="3" spans="2:28" ht="73.150000000000006" customHeight="1">
      <c r="C3" s="678" t="s">
        <v>362</v>
      </c>
      <c r="D3" s="678"/>
      <c r="E3" s="678"/>
      <c r="F3" s="678"/>
      <c r="G3" s="678"/>
      <c r="H3" s="678"/>
      <c r="I3" s="678"/>
      <c r="J3" s="678"/>
      <c r="K3" s="678"/>
      <c r="L3" s="678"/>
      <c r="M3" s="678"/>
      <c r="N3" s="678"/>
      <c r="O3" s="678"/>
      <c r="P3" s="678"/>
      <c r="Q3" s="678"/>
      <c r="R3" s="678"/>
    </row>
    <row r="4" spans="2:28" ht="34.15" customHeight="1">
      <c r="B4" s="586"/>
      <c r="C4" s="682" t="s">
        <v>363</v>
      </c>
      <c r="D4" s="682"/>
      <c r="E4" s="682"/>
      <c r="F4" s="587"/>
      <c r="G4" s="686" t="s">
        <v>364</v>
      </c>
      <c r="H4" s="687"/>
      <c r="I4" s="687"/>
      <c r="J4" s="687"/>
      <c r="K4" s="687"/>
      <c r="L4" s="688"/>
      <c r="M4" s="689" t="s">
        <v>365</v>
      </c>
      <c r="N4" s="689"/>
      <c r="O4" s="689"/>
      <c r="P4" s="689"/>
      <c r="Q4" s="689"/>
      <c r="R4" s="690"/>
    </row>
    <row r="5" spans="2:28" ht="34.15" customHeight="1">
      <c r="B5" s="588"/>
      <c r="F5" s="589"/>
      <c r="G5" s="588"/>
      <c r="L5" s="589"/>
      <c r="R5" s="589"/>
    </row>
    <row r="6" spans="2:28" ht="34.15" customHeight="1">
      <c r="B6" s="588"/>
      <c r="C6" s="580" t="s">
        <v>366</v>
      </c>
      <c r="D6" s="581" t="s">
        <v>367</v>
      </c>
      <c r="E6" s="582" t="s">
        <v>368</v>
      </c>
      <c r="F6" s="589"/>
      <c r="G6" s="588"/>
      <c r="L6" s="589"/>
      <c r="R6" s="589"/>
    </row>
    <row r="7" spans="2:28" ht="163.9" customHeight="1">
      <c r="B7" s="588"/>
      <c r="C7" s="577" t="s">
        <v>369</v>
      </c>
      <c r="D7" s="176" t="s">
        <v>370</v>
      </c>
      <c r="E7" s="683" t="s">
        <v>371</v>
      </c>
      <c r="F7" s="589"/>
      <c r="G7" s="173" t="s">
        <v>372</v>
      </c>
      <c r="H7" s="174" t="s">
        <v>373</v>
      </c>
      <c r="I7" s="173" t="s">
        <v>374</v>
      </c>
      <c r="J7" s="174" t="s">
        <v>375</v>
      </c>
      <c r="K7" s="173" t="s">
        <v>376</v>
      </c>
      <c r="L7" s="174" t="s">
        <v>377</v>
      </c>
      <c r="N7" s="602"/>
      <c r="O7" s="583" t="s">
        <v>378</v>
      </c>
      <c r="P7" s="583" t="s">
        <v>379</v>
      </c>
      <c r="Q7" s="584" t="s">
        <v>380</v>
      </c>
      <c r="R7" s="589"/>
    </row>
    <row r="8" spans="2:28" ht="34.15" customHeight="1">
      <c r="B8" s="588"/>
      <c r="C8" s="578" t="s">
        <v>381</v>
      </c>
      <c r="D8" s="172" t="s">
        <v>382</v>
      </c>
      <c r="E8" s="684"/>
      <c r="F8" s="589"/>
      <c r="G8" s="593"/>
      <c r="H8" s="594"/>
      <c r="I8" s="594"/>
      <c r="J8" s="594"/>
      <c r="K8" s="594"/>
      <c r="L8" s="182"/>
      <c r="N8" s="177" t="s">
        <v>383</v>
      </c>
      <c r="O8" s="178" t="s">
        <v>384</v>
      </c>
      <c r="P8" s="178"/>
      <c r="Q8" s="178" t="s">
        <v>385</v>
      </c>
      <c r="R8" s="589"/>
    </row>
    <row r="9" spans="2:28" ht="34.15" customHeight="1">
      <c r="B9" s="588"/>
      <c r="C9" s="578" t="s">
        <v>386</v>
      </c>
      <c r="D9" s="172" t="s">
        <v>387</v>
      </c>
      <c r="E9" s="684"/>
      <c r="F9" s="589"/>
      <c r="G9" s="595" t="s">
        <v>366</v>
      </c>
      <c r="H9" s="179" t="s">
        <v>388</v>
      </c>
      <c r="I9" s="179" t="s">
        <v>366</v>
      </c>
      <c r="J9" s="179" t="s">
        <v>389</v>
      </c>
      <c r="K9" s="594"/>
      <c r="L9" s="182"/>
      <c r="N9" s="177" t="s">
        <v>390</v>
      </c>
      <c r="O9" s="178" t="s">
        <v>391</v>
      </c>
      <c r="P9" s="178"/>
      <c r="Q9" s="178" t="s">
        <v>392</v>
      </c>
      <c r="R9" s="589"/>
    </row>
    <row r="10" spans="2:28" ht="69" customHeight="1">
      <c r="B10" s="588"/>
      <c r="C10" s="578" t="s">
        <v>393</v>
      </c>
      <c r="D10" s="172" t="s">
        <v>394</v>
      </c>
      <c r="E10" s="684"/>
      <c r="F10" s="589"/>
      <c r="G10" s="603" t="s">
        <v>395</v>
      </c>
      <c r="H10" s="180" t="s">
        <v>396</v>
      </c>
      <c r="I10" s="577" t="s">
        <v>369</v>
      </c>
      <c r="J10" s="176" t="s">
        <v>394</v>
      </c>
      <c r="K10" s="594"/>
      <c r="L10" s="182"/>
      <c r="N10" s="177" t="s">
        <v>397</v>
      </c>
      <c r="O10" s="178" t="s">
        <v>385</v>
      </c>
      <c r="P10" s="178"/>
      <c r="Q10" s="178" t="s">
        <v>398</v>
      </c>
      <c r="R10" s="589"/>
    </row>
    <row r="11" spans="2:28" ht="69" customHeight="1">
      <c r="B11" s="588"/>
      <c r="C11" s="578" t="s">
        <v>399</v>
      </c>
      <c r="D11" s="172" t="s">
        <v>400</v>
      </c>
      <c r="E11" s="684"/>
      <c r="F11" s="589"/>
      <c r="G11" s="604" t="s">
        <v>401</v>
      </c>
      <c r="H11" s="175" t="s">
        <v>382</v>
      </c>
      <c r="I11" s="578" t="s">
        <v>381</v>
      </c>
      <c r="J11" s="172" t="s">
        <v>382</v>
      </c>
      <c r="K11" s="594"/>
      <c r="L11" s="182"/>
      <c r="R11" s="589"/>
    </row>
    <row r="12" spans="2:28" ht="34.15" customHeight="1">
      <c r="B12" s="588"/>
      <c r="C12" s="578" t="s">
        <v>402</v>
      </c>
      <c r="D12" s="172" t="s">
        <v>387</v>
      </c>
      <c r="E12" s="685"/>
      <c r="F12" s="589"/>
      <c r="G12" s="596"/>
      <c r="H12" s="594"/>
      <c r="I12" s="578" t="s">
        <v>386</v>
      </c>
      <c r="J12" s="172" t="s">
        <v>403</v>
      </c>
      <c r="K12" s="594"/>
      <c r="L12" s="182"/>
      <c r="R12" s="589"/>
    </row>
    <row r="13" spans="2:28" ht="34.15" customHeight="1">
      <c r="B13" s="588"/>
      <c r="C13" s="425"/>
      <c r="D13" s="425"/>
      <c r="E13" s="425"/>
      <c r="F13" s="589"/>
      <c r="G13" s="597"/>
      <c r="H13" s="594"/>
      <c r="I13" s="578" t="s">
        <v>393</v>
      </c>
      <c r="J13" s="172" t="s">
        <v>404</v>
      </c>
      <c r="K13" s="594"/>
      <c r="L13" s="182"/>
      <c r="R13" s="589"/>
    </row>
    <row r="14" spans="2:28" ht="34.15" customHeight="1">
      <c r="B14" s="588"/>
      <c r="F14" s="589"/>
      <c r="G14" s="598"/>
      <c r="H14" s="594"/>
      <c r="I14" s="578" t="s">
        <v>399</v>
      </c>
      <c r="J14" s="172" t="s">
        <v>400</v>
      </c>
      <c r="K14" s="594"/>
      <c r="L14" s="182"/>
      <c r="R14" s="589"/>
    </row>
    <row r="15" spans="2:28" ht="34.15" customHeight="1">
      <c r="B15" s="588"/>
      <c r="F15" s="589"/>
      <c r="G15" s="599"/>
      <c r="H15" s="594"/>
      <c r="I15" s="578" t="s">
        <v>405</v>
      </c>
      <c r="J15" s="172" t="s">
        <v>406</v>
      </c>
      <c r="K15" s="594"/>
      <c r="L15" s="182"/>
      <c r="R15" s="589"/>
    </row>
    <row r="16" spans="2:28" ht="34.15" customHeight="1">
      <c r="B16" s="588"/>
      <c r="F16" s="589"/>
      <c r="G16" s="599"/>
      <c r="H16" s="181"/>
      <c r="I16" s="578" t="s">
        <v>402</v>
      </c>
      <c r="J16" s="172" t="s">
        <v>407</v>
      </c>
      <c r="K16" s="594"/>
      <c r="L16" s="182"/>
      <c r="R16" s="589"/>
    </row>
    <row r="17" spans="2:18" ht="34.15" customHeight="1">
      <c r="B17" s="588"/>
      <c r="F17" s="589"/>
      <c r="G17" s="598"/>
      <c r="H17" s="182"/>
      <c r="I17" s="578" t="s">
        <v>408</v>
      </c>
      <c r="J17" s="172" t="s">
        <v>394</v>
      </c>
      <c r="K17" s="594"/>
      <c r="L17" s="182"/>
      <c r="R17" s="589"/>
    </row>
    <row r="18" spans="2:18" ht="34.15" customHeight="1">
      <c r="B18" s="590"/>
      <c r="C18" s="591"/>
      <c r="D18" s="591"/>
      <c r="E18" s="591"/>
      <c r="F18" s="591"/>
      <c r="G18" s="608"/>
      <c r="H18" s="601"/>
      <c r="I18" s="609"/>
      <c r="J18" s="610"/>
      <c r="K18" s="601"/>
      <c r="L18" s="600"/>
      <c r="M18" s="591"/>
      <c r="N18" s="591"/>
      <c r="O18" s="591"/>
      <c r="P18" s="591"/>
      <c r="Q18" s="591"/>
      <c r="R18" s="592"/>
    </row>
    <row r="20" spans="2:18" ht="34.15" customHeight="1">
      <c r="B20" s="680" t="s">
        <v>409</v>
      </c>
      <c r="C20" s="680"/>
      <c r="D20" s="680"/>
      <c r="E20" s="680"/>
      <c r="F20" s="680"/>
      <c r="G20" s="680"/>
      <c r="H20" s="680"/>
      <c r="I20" s="680"/>
      <c r="J20" s="680"/>
      <c r="K20" s="680"/>
      <c r="L20" s="680"/>
      <c r="M20" s="680"/>
      <c r="N20" s="680"/>
      <c r="O20" s="680"/>
      <c r="P20" s="680"/>
      <c r="Q20" s="680"/>
      <c r="R20" s="680"/>
    </row>
    <row r="21" spans="2:18" ht="97.15" customHeight="1">
      <c r="I21" s="605" t="s">
        <v>410</v>
      </c>
      <c r="J21" s="681" t="s">
        <v>411</v>
      </c>
      <c r="K21" s="681"/>
    </row>
    <row r="22" spans="2:18" ht="34.15" customHeight="1">
      <c r="B22" s="579"/>
      <c r="C22" s="579"/>
      <c r="D22" s="579"/>
      <c r="E22" s="579"/>
      <c r="F22" s="579"/>
      <c r="G22" s="579"/>
      <c r="H22" s="579"/>
      <c r="I22" s="606"/>
      <c r="J22" s="607"/>
      <c r="K22" s="607"/>
      <c r="L22" s="579"/>
      <c r="M22" s="579"/>
      <c r="N22" s="579"/>
      <c r="O22" s="579"/>
      <c r="P22" s="579"/>
      <c r="Q22" s="579"/>
      <c r="R22" s="579"/>
    </row>
    <row r="24" spans="2:18" ht="133.15" customHeight="1">
      <c r="G24" s="679" t="s">
        <v>412</v>
      </c>
      <c r="H24" s="679"/>
      <c r="I24" s="679"/>
      <c r="J24" s="679"/>
      <c r="K24" s="679"/>
      <c r="L24" s="679"/>
    </row>
  </sheetData>
  <sheetProtection sheet="1" objects="1" scenarios="1" selectLockedCells="1"/>
  <mergeCells count="10">
    <mergeCell ref="C1:R1"/>
    <mergeCell ref="C2:R2"/>
    <mergeCell ref="C3:R3"/>
    <mergeCell ref="G24:L24"/>
    <mergeCell ref="B20:R20"/>
    <mergeCell ref="J21:K21"/>
    <mergeCell ref="C4:E4"/>
    <mergeCell ref="E7:E12"/>
    <mergeCell ref="G4:L4"/>
    <mergeCell ref="M4:R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F1E0B-D002-C448-8DE6-61D30E911B39}">
  <sheetPr>
    <tabColor rgb="FFFADB75"/>
  </sheetPr>
  <dimension ref="A1:DG307"/>
  <sheetViews>
    <sheetView topLeftCell="A36" zoomScale="25" zoomScaleNormal="50" workbookViewId="0">
      <selection activeCell="N19" sqref="N19"/>
    </sheetView>
  </sheetViews>
  <sheetFormatPr defaultColWidth="11.42578125" defaultRowHeight="14.45"/>
  <cols>
    <col min="1" max="1" width="76.28515625" style="425" customWidth="1"/>
    <col min="4" max="4" width="20.7109375" customWidth="1"/>
    <col min="5" max="5" width="75.7109375" customWidth="1"/>
    <col min="6" max="6" width="23" customWidth="1"/>
    <col min="7" max="7" width="21" customWidth="1"/>
    <col min="8" max="8" width="53.7109375" customWidth="1"/>
    <col min="9" max="9" width="105.28515625" customWidth="1"/>
    <col min="11" max="11" width="22.28515625" customWidth="1"/>
    <col min="12" max="12" width="15.42578125" customWidth="1"/>
    <col min="13" max="13" width="19.28515625" customWidth="1"/>
    <col min="14" max="14" width="117.28515625" customWidth="1"/>
    <col min="15" max="15" width="11.7109375" customWidth="1"/>
    <col min="16" max="16" width="101.7109375" customWidth="1"/>
    <col min="18" max="26" width="10.7109375" style="425"/>
    <col min="27" max="27" width="10.7109375" style="425" customWidth="1"/>
    <col min="28" max="111" width="10.7109375" style="425"/>
  </cols>
  <sheetData>
    <row r="1" spans="2:17" s="425" customFormat="1"/>
    <row r="2" spans="2:17" s="425" customFormat="1" ht="63" customHeight="1">
      <c r="B2" s="450"/>
      <c r="C2" s="636"/>
      <c r="D2" s="692"/>
      <c r="E2" s="693"/>
      <c r="F2" s="693"/>
      <c r="G2" s="693"/>
      <c r="H2" s="693"/>
      <c r="I2" s="693"/>
      <c r="J2" s="693"/>
      <c r="K2" s="693"/>
      <c r="L2" s="693"/>
      <c r="M2" s="693"/>
      <c r="N2" s="693"/>
      <c r="O2" s="693"/>
      <c r="P2" s="693"/>
      <c r="Q2" s="451"/>
    </row>
    <row r="3" spans="2:17" s="425" customFormat="1" ht="210" customHeight="1">
      <c r="B3" s="452"/>
      <c r="D3" s="691" t="s">
        <v>413</v>
      </c>
      <c r="E3" s="691"/>
      <c r="F3" s="691"/>
      <c r="G3" s="691"/>
      <c r="H3" s="691"/>
      <c r="I3" s="691"/>
      <c r="J3" s="691"/>
      <c r="K3" s="691"/>
      <c r="L3" s="691"/>
      <c r="M3" s="691"/>
      <c r="N3" s="691"/>
      <c r="O3" s="691"/>
      <c r="P3" s="691"/>
      <c r="Q3" s="453"/>
    </row>
    <row r="4" spans="2:17" s="425" customFormat="1" ht="84" customHeight="1">
      <c r="B4" s="452"/>
      <c r="D4" s="695" t="s">
        <v>414</v>
      </c>
      <c r="E4" s="696"/>
      <c r="F4" s="696"/>
      <c r="G4" s="696"/>
      <c r="H4" s="696"/>
      <c r="I4" s="696"/>
      <c r="J4" s="696"/>
      <c r="K4" s="696"/>
      <c r="L4" s="696"/>
      <c r="M4" s="696"/>
      <c r="N4" s="696"/>
      <c r="O4" s="696"/>
      <c r="P4" s="696"/>
      <c r="Q4" s="453"/>
    </row>
    <row r="5" spans="2:17" s="425" customFormat="1" ht="73.150000000000006" customHeight="1">
      <c r="B5" s="452"/>
      <c r="D5" s="694" t="s">
        <v>415</v>
      </c>
      <c r="E5" s="694"/>
      <c r="F5" s="694"/>
      <c r="G5" s="694"/>
      <c r="H5" s="694"/>
      <c r="I5" s="694"/>
      <c r="J5" s="694"/>
      <c r="K5" s="694"/>
      <c r="L5" s="694"/>
      <c r="M5" s="694"/>
      <c r="N5" s="694"/>
      <c r="O5" s="694"/>
      <c r="P5" s="694"/>
      <c r="Q5" s="453"/>
    </row>
    <row r="6" spans="2:17" s="425" customFormat="1" ht="91.15" customHeight="1">
      <c r="B6" s="452"/>
      <c r="D6" s="694" t="s">
        <v>416</v>
      </c>
      <c r="E6" s="694"/>
      <c r="F6" s="694"/>
      <c r="G6" s="694"/>
      <c r="H6" s="694"/>
      <c r="I6" s="694"/>
      <c r="J6" s="694"/>
      <c r="K6" s="694"/>
      <c r="L6" s="694"/>
      <c r="M6" s="694"/>
      <c r="N6" s="694"/>
      <c r="O6" s="694"/>
      <c r="P6" s="694"/>
      <c r="Q6" s="453"/>
    </row>
    <row r="7" spans="2:17" s="425" customFormat="1" ht="49.15" customHeight="1">
      <c r="B7" s="454"/>
      <c r="C7" s="455"/>
      <c r="D7" s="455"/>
      <c r="E7" s="455"/>
      <c r="F7" s="455"/>
      <c r="G7" s="455"/>
      <c r="H7" s="455"/>
      <c r="I7" s="455"/>
      <c r="J7" s="455"/>
      <c r="K7" s="455"/>
      <c r="L7" s="455"/>
      <c r="M7" s="455"/>
      <c r="N7" s="455"/>
      <c r="O7" s="455"/>
      <c r="P7" s="455"/>
      <c r="Q7" s="456"/>
    </row>
    <row r="8" spans="2:17" s="425" customFormat="1" ht="27" customHeight="1"/>
    <row r="9" spans="2:17" s="425" customFormat="1" ht="33" customHeight="1"/>
    <row r="10" spans="2:17">
      <c r="B10" s="424"/>
      <c r="C10" s="424"/>
      <c r="D10" s="424"/>
      <c r="E10" s="424"/>
      <c r="F10" s="424"/>
      <c r="G10" s="424"/>
      <c r="H10" s="424"/>
      <c r="I10" s="424"/>
      <c r="J10" s="424"/>
      <c r="K10" s="424"/>
      <c r="L10" s="424"/>
      <c r="M10" s="424"/>
      <c r="N10" s="424"/>
      <c r="O10" s="424"/>
      <c r="P10" s="424"/>
      <c r="Q10" s="424"/>
    </row>
    <row r="11" spans="2:17">
      <c r="B11" s="424"/>
      <c r="C11" s="424"/>
      <c r="D11" s="424"/>
      <c r="E11" s="424"/>
      <c r="F11" s="424"/>
      <c r="G11" s="424"/>
      <c r="H11" s="424"/>
      <c r="I11" s="424"/>
      <c r="J11" s="424"/>
      <c r="K11" s="424"/>
      <c r="L11" s="424"/>
      <c r="M11" s="424"/>
      <c r="N11" s="424"/>
      <c r="O11" s="424"/>
      <c r="P11" s="424"/>
      <c r="Q11" s="424"/>
    </row>
    <row r="12" spans="2:17">
      <c r="B12" s="424"/>
      <c r="C12" s="424"/>
      <c r="D12" s="424"/>
      <c r="E12" s="424"/>
      <c r="F12" s="424"/>
      <c r="G12" s="424"/>
      <c r="H12" s="424"/>
      <c r="I12" s="424"/>
      <c r="J12" s="424"/>
      <c r="K12" s="424"/>
      <c r="L12" s="424"/>
      <c r="M12" s="424"/>
      <c r="N12" s="424"/>
      <c r="O12" s="424"/>
      <c r="P12" s="424"/>
      <c r="Q12" s="424"/>
    </row>
    <row r="13" spans="2:17" ht="25.9" customHeight="1">
      <c r="B13" s="424"/>
      <c r="C13" s="424"/>
      <c r="D13" s="424"/>
      <c r="E13" s="424"/>
      <c r="F13" s="424"/>
      <c r="G13" s="424"/>
      <c r="H13" s="424"/>
      <c r="I13" s="424"/>
      <c r="J13" s="424"/>
      <c r="K13" s="424"/>
      <c r="L13" s="424"/>
      <c r="M13" s="424"/>
      <c r="N13" s="424"/>
      <c r="O13" s="424"/>
      <c r="P13" s="424"/>
      <c r="Q13" s="424"/>
    </row>
    <row r="14" spans="2:17" ht="25.9" customHeight="1">
      <c r="B14" s="424"/>
      <c r="C14" s="424"/>
      <c r="D14" s="424"/>
      <c r="E14" s="424"/>
      <c r="F14" s="424"/>
      <c r="G14" s="424"/>
      <c r="H14" s="424"/>
      <c r="I14" s="424"/>
      <c r="J14" s="424"/>
      <c r="K14" s="424"/>
      <c r="L14" s="424"/>
      <c r="M14" s="424"/>
      <c r="N14" s="424"/>
      <c r="O14" s="424"/>
      <c r="P14" s="424"/>
      <c r="Q14" s="424"/>
    </row>
    <row r="15" spans="2:17" ht="25.9" customHeight="1">
      <c r="B15" s="424"/>
      <c r="C15" s="424"/>
      <c r="D15" s="424"/>
      <c r="E15" s="424"/>
      <c r="F15" s="424"/>
      <c r="G15" s="424"/>
      <c r="H15" s="424"/>
      <c r="I15" s="424"/>
      <c r="J15" s="424"/>
      <c r="K15" s="424"/>
      <c r="L15" s="424"/>
      <c r="M15" s="424"/>
      <c r="N15" s="424"/>
      <c r="O15" s="424"/>
      <c r="P15" s="424"/>
      <c r="Q15" s="424"/>
    </row>
    <row r="16" spans="2:17" ht="25.9" customHeight="1">
      <c r="B16" s="424"/>
      <c r="C16" s="424"/>
      <c r="D16" s="424"/>
      <c r="E16" s="424"/>
      <c r="F16" s="424"/>
      <c r="G16" s="424"/>
      <c r="H16" s="424"/>
      <c r="I16" s="424"/>
      <c r="J16" s="424"/>
      <c r="K16" s="424"/>
      <c r="L16" s="424"/>
      <c r="M16" s="424"/>
      <c r="N16" s="424"/>
      <c r="O16" s="424"/>
      <c r="P16" s="424"/>
      <c r="Q16" s="424"/>
    </row>
    <row r="17" spans="2:17" ht="25.9" customHeight="1">
      <c r="B17" s="424"/>
      <c r="C17" s="424"/>
      <c r="D17" s="637"/>
      <c r="E17" s="637"/>
      <c r="F17" s="637"/>
      <c r="G17" s="637"/>
      <c r="H17" s="637"/>
      <c r="I17" s="637"/>
      <c r="J17" s="637"/>
      <c r="K17" s="637"/>
      <c r="L17" s="637"/>
      <c r="M17" s="637"/>
      <c r="N17" s="637"/>
      <c r="O17" s="637"/>
      <c r="P17" s="637"/>
      <c r="Q17" s="424"/>
    </row>
    <row r="18" spans="2:17">
      <c r="B18" s="424"/>
      <c r="C18" s="424"/>
      <c r="D18" s="424"/>
      <c r="E18" s="424"/>
      <c r="F18" s="424"/>
      <c r="G18" s="424"/>
      <c r="H18" s="424"/>
      <c r="I18" s="424"/>
      <c r="J18" s="424"/>
      <c r="K18" s="424"/>
      <c r="L18" s="424"/>
      <c r="M18" s="424"/>
      <c r="N18" s="424"/>
      <c r="O18" s="424"/>
      <c r="P18" s="424"/>
      <c r="Q18" s="424"/>
    </row>
    <row r="19" spans="2:17" ht="178.15" customHeight="1">
      <c r="B19" s="424"/>
      <c r="C19" s="424"/>
      <c r="D19" s="638" t="s">
        <v>417</v>
      </c>
      <c r="E19" s="631" t="s">
        <v>363</v>
      </c>
      <c r="F19" s="424"/>
      <c r="G19" s="424"/>
      <c r="H19" s="639" t="s">
        <v>366</v>
      </c>
      <c r="I19" s="632" t="s">
        <v>418</v>
      </c>
      <c r="J19" s="424"/>
      <c r="K19" s="424"/>
      <c r="L19" s="722" t="s">
        <v>419</v>
      </c>
      <c r="M19" s="722"/>
      <c r="N19" s="632" t="s">
        <v>420</v>
      </c>
      <c r="O19" s="424"/>
      <c r="P19" s="424"/>
      <c r="Q19" s="424"/>
    </row>
    <row r="20" spans="2:17">
      <c r="B20" s="424"/>
      <c r="C20" s="424"/>
      <c r="D20" s="424"/>
      <c r="E20" s="424"/>
      <c r="F20" s="424"/>
      <c r="G20" s="424"/>
      <c r="H20" s="424"/>
      <c r="I20" s="424"/>
      <c r="J20" s="424"/>
      <c r="K20" s="424"/>
      <c r="L20" s="424"/>
      <c r="M20" s="424"/>
      <c r="N20" s="424"/>
      <c r="O20" s="424"/>
      <c r="P20" s="424"/>
      <c r="Q20" s="424"/>
    </row>
    <row r="21" spans="2:17">
      <c r="B21" s="424"/>
      <c r="C21" s="424"/>
      <c r="D21" s="424"/>
      <c r="E21" s="424"/>
      <c r="F21" s="424"/>
      <c r="G21" s="424"/>
      <c r="H21" s="424"/>
      <c r="I21" s="424"/>
      <c r="J21" s="424"/>
      <c r="K21" s="424"/>
      <c r="L21" s="424"/>
      <c r="M21" s="424"/>
      <c r="N21" s="424"/>
      <c r="O21" s="424"/>
      <c r="P21" s="424"/>
      <c r="Q21" s="424"/>
    </row>
    <row r="22" spans="2:17">
      <c r="B22" s="424"/>
      <c r="C22" s="424"/>
      <c r="D22" s="424"/>
      <c r="E22" s="424"/>
      <c r="F22" s="424"/>
      <c r="G22" s="424"/>
      <c r="H22" s="424"/>
      <c r="I22" s="424"/>
      <c r="J22" s="424"/>
      <c r="K22" s="424"/>
      <c r="L22" s="424"/>
      <c r="M22" s="424"/>
      <c r="N22" s="424"/>
      <c r="O22" s="424"/>
      <c r="P22" s="424"/>
      <c r="Q22" s="424"/>
    </row>
    <row r="23" spans="2:17" ht="15" customHeight="1">
      <c r="B23" s="424"/>
      <c r="C23" s="641"/>
      <c r="D23" s="641"/>
      <c r="E23" s="424"/>
      <c r="F23" s="424"/>
      <c r="G23" s="424"/>
      <c r="H23" s="424"/>
      <c r="I23" s="424"/>
      <c r="J23" s="424"/>
      <c r="K23" s="424"/>
      <c r="L23" s="424"/>
      <c r="M23" s="424"/>
      <c r="N23" s="424"/>
      <c r="O23" s="424"/>
      <c r="P23" s="424"/>
      <c r="Q23" s="424"/>
    </row>
    <row r="24" spans="2:17" ht="58.9" customHeight="1">
      <c r="B24" s="430"/>
      <c r="C24" s="642"/>
      <c r="D24" s="670" t="s">
        <v>421</v>
      </c>
      <c r="E24" s="430"/>
      <c r="F24" s="430"/>
      <c r="G24" s="430"/>
      <c r="H24" s="430"/>
      <c r="I24" s="430"/>
      <c r="J24" s="430"/>
      <c r="K24" s="430"/>
      <c r="L24" s="430"/>
      <c r="M24" s="430"/>
      <c r="N24" s="430"/>
      <c r="O24" s="430"/>
      <c r="P24" s="430"/>
      <c r="Q24" s="430"/>
    </row>
    <row r="25" spans="2:17">
      <c r="B25" s="424"/>
      <c r="C25" s="424"/>
      <c r="D25" s="424"/>
      <c r="E25" s="424"/>
      <c r="F25" s="424"/>
      <c r="G25" s="424"/>
      <c r="H25" s="424"/>
      <c r="I25" s="424"/>
      <c r="J25" s="424"/>
      <c r="K25" s="424"/>
      <c r="L25" s="424"/>
      <c r="M25" s="424"/>
      <c r="N25" s="424"/>
      <c r="O25" s="424"/>
      <c r="P25" s="424"/>
      <c r="Q25" s="424"/>
    </row>
    <row r="26" spans="2:17" ht="72" customHeight="1">
      <c r="B26" s="424"/>
      <c r="C26" s="725" t="s">
        <v>422</v>
      </c>
      <c r="D26" s="725"/>
      <c r="E26" s="725"/>
      <c r="F26" s="725"/>
      <c r="G26" s="725"/>
      <c r="H26" s="725"/>
      <c r="I26" s="725"/>
      <c r="J26" s="424"/>
      <c r="K26" s="735" t="s">
        <v>423</v>
      </c>
      <c r="L26" s="735"/>
      <c r="M26" s="735"/>
      <c r="N26" s="735"/>
      <c r="O26" s="643"/>
      <c r="P26" s="640" t="s">
        <v>424</v>
      </c>
      <c r="Q26" s="424"/>
    </row>
    <row r="27" spans="2:17" ht="22.15" customHeight="1">
      <c r="B27" s="424"/>
      <c r="C27" s="726" t="str">
        <f>IFERROR(_xlfn.XLOOKUP(ClaveSel,Tabla_Taxo[Clave],Tabla_Taxo[Contribución_sustancial]),"— Seleccione Objetivo,Sector y Actividad —")</f>
        <v>La actividad cumple con cualquiera de los siguientes criterios (incluye sistemas nuevos y de modernización o rehabilitación): 
Sistemas a filo de agua (sin reservorios): 
- Las instalaciones de energía hidroeléctrica a filo de agua deben alinearse con los parámetros establecidos por las autoridades ambientales relevantes para ser elegibles.
Sistemas con reservorios o embalses: 
- La densidad de potencia de la instalación de generación de electricidad es superior a 5 W/m2, o 
-Las emisiones de GEI del ciclo de vida de la generación de electricidad a partir
de energía hidroeléctrica son inferiores a 100 gCO2 e/kWh5
. Las emisiones de GEI del ciclo de vida se calculan utilizando la Organización Internacional de Normalización (ISO) 14067:2018,14064-1:2018 o la herramienta G-res. Las emisiones cuantificadas de GEI del ciclo de vida son verificadas por un tercero independiente
Almacenamiento por bombeo hidroeléctrico:
- Los sistemas de almacenamiento por bombeo deben cumplir con los criterios para los sistemas con reservorios.
- Las instalaciones de almacenamiento por bombeo son elegibles si cumplen con los requisitos anteriores. Es importante asegurar que se cargarán las instalaciones con energía que tiene emisiones menos de 100gCO2/kWh.</v>
      </c>
      <c r="D27" s="727"/>
      <c r="E27" s="727"/>
      <c r="F27" s="727"/>
      <c r="G27" s="727"/>
      <c r="H27" s="727"/>
      <c r="I27" s="728"/>
      <c r="J27" s="644"/>
      <c r="K27" s="726" t="str">
        <f>IFERROR(_xlfn.XLOOKUP(ClaveSel,Tabla_Taxo[Clave],Tabla_Taxo[Doc_CS]),"NA")</f>
        <v>1. Para clasificar el tipo de sistema, solicitar el diseño técnico donde se permita evidenciar su clasificación.
Adicionalmente:
2. Para sistemas a filo de agua:
- Solicitar la documentación que valide el cumplimiento de las normativas y regulaciones ambientales emitidas por las entidades correspondientes. En su defecto, solicitar una declaración de cumplimiento relacionando las normativas aplicables.
3. Para sistemas con reservorios o embalses:
- Solicitar el diseño técnico donde se evidencie la densidad de potencia de la instalación. Verificar frente al umbral establecido por la Taxonomía.
- Solicitar el cálculo de emisiones de gases de efecto invernadero durante el ciclo de vida. Verificar la validez de la metodología del cálculo (ejemplos listados en el criterio o similares equivalentes).
4. Para sistemas con almacenamiento por bombeo hidroeléctrico:
- En caso de que aplique, solicitar el cálculo de emisiones de gases de efecto invernadero correspondientes a la energía empleada para la carga de las instalaciones. Verificar el cumplimiento del umbral establecido en la Taxonomía.</v>
      </c>
      <c r="L27" s="727"/>
      <c r="M27" s="727"/>
      <c r="N27" s="728"/>
      <c r="O27" s="645"/>
      <c r="P27" s="736" t="str">
        <f>IFERROR(_xlfn.XLOOKUP(ClaveSel,Tabla_Taxo[Clave],Tabla_Taxo[Indicadores_CS]),"NA")</f>
        <v>I. Capacidad instalada o proyectada (MW)
II. Generación de energía eléctrica anual (KWh/año) (proyectada vs anual)
III. Emisiones de CO2eq por kWh generada o proyectada en el ciclo de vida (tCO2eq/Kwh)</v>
      </c>
      <c r="Q27" s="424"/>
    </row>
    <row r="28" spans="2:17" ht="15" customHeight="1">
      <c r="B28" s="424"/>
      <c r="C28" s="729"/>
      <c r="D28" s="730"/>
      <c r="E28" s="730"/>
      <c r="F28" s="730"/>
      <c r="G28" s="730"/>
      <c r="H28" s="730"/>
      <c r="I28" s="731"/>
      <c r="J28" s="644"/>
      <c r="K28" s="729"/>
      <c r="L28" s="730"/>
      <c r="M28" s="730"/>
      <c r="N28" s="731"/>
      <c r="O28" s="424"/>
      <c r="P28" s="737"/>
      <c r="Q28" s="424"/>
    </row>
    <row r="29" spans="2:17" ht="15" customHeight="1">
      <c r="B29" s="424"/>
      <c r="C29" s="729"/>
      <c r="D29" s="730"/>
      <c r="E29" s="730"/>
      <c r="F29" s="730"/>
      <c r="G29" s="730"/>
      <c r="H29" s="730"/>
      <c r="I29" s="731"/>
      <c r="J29" s="644"/>
      <c r="K29" s="729"/>
      <c r="L29" s="730"/>
      <c r="M29" s="730"/>
      <c r="N29" s="731"/>
      <c r="O29" s="424"/>
      <c r="P29" s="737"/>
      <c r="Q29" s="424"/>
    </row>
    <row r="30" spans="2:17" ht="15" customHeight="1">
      <c r="B30" s="424"/>
      <c r="C30" s="729"/>
      <c r="D30" s="730"/>
      <c r="E30" s="730"/>
      <c r="F30" s="730"/>
      <c r="G30" s="730"/>
      <c r="H30" s="730"/>
      <c r="I30" s="731"/>
      <c r="J30" s="644"/>
      <c r="K30" s="729"/>
      <c r="L30" s="730"/>
      <c r="M30" s="730"/>
      <c r="N30" s="731"/>
      <c r="O30" s="424"/>
      <c r="P30" s="737"/>
      <c r="Q30" s="424"/>
    </row>
    <row r="31" spans="2:17" ht="15" customHeight="1">
      <c r="B31" s="424"/>
      <c r="C31" s="729"/>
      <c r="D31" s="730"/>
      <c r="E31" s="730"/>
      <c r="F31" s="730"/>
      <c r="G31" s="730"/>
      <c r="H31" s="730"/>
      <c r="I31" s="731"/>
      <c r="J31" s="644"/>
      <c r="K31" s="729"/>
      <c r="L31" s="730"/>
      <c r="M31" s="730"/>
      <c r="N31" s="731"/>
      <c r="O31" s="424"/>
      <c r="P31" s="737"/>
      <c r="Q31" s="424"/>
    </row>
    <row r="32" spans="2:17" ht="15" customHeight="1">
      <c r="B32" s="424"/>
      <c r="C32" s="729"/>
      <c r="D32" s="730"/>
      <c r="E32" s="730"/>
      <c r="F32" s="730"/>
      <c r="G32" s="730"/>
      <c r="H32" s="730"/>
      <c r="I32" s="731"/>
      <c r="J32" s="644"/>
      <c r="K32" s="729"/>
      <c r="L32" s="730"/>
      <c r="M32" s="730"/>
      <c r="N32" s="731"/>
      <c r="O32" s="424"/>
      <c r="P32" s="737"/>
      <c r="Q32" s="424"/>
    </row>
    <row r="33" spans="2:17" ht="15" customHeight="1">
      <c r="B33" s="424"/>
      <c r="C33" s="729"/>
      <c r="D33" s="730"/>
      <c r="E33" s="730"/>
      <c r="F33" s="730"/>
      <c r="G33" s="730"/>
      <c r="H33" s="730"/>
      <c r="I33" s="731"/>
      <c r="J33" s="644"/>
      <c r="K33" s="729"/>
      <c r="L33" s="730"/>
      <c r="M33" s="730"/>
      <c r="N33" s="731"/>
      <c r="O33" s="424"/>
      <c r="P33" s="737"/>
      <c r="Q33" s="424"/>
    </row>
    <row r="34" spans="2:17" ht="15" customHeight="1">
      <c r="B34" s="424"/>
      <c r="C34" s="729"/>
      <c r="D34" s="730"/>
      <c r="E34" s="730"/>
      <c r="F34" s="730"/>
      <c r="G34" s="730"/>
      <c r="H34" s="730"/>
      <c r="I34" s="731"/>
      <c r="J34" s="644"/>
      <c r="K34" s="729"/>
      <c r="L34" s="730"/>
      <c r="M34" s="730"/>
      <c r="N34" s="731"/>
      <c r="O34" s="424"/>
      <c r="P34" s="737"/>
      <c r="Q34" s="424"/>
    </row>
    <row r="35" spans="2:17" ht="15" customHeight="1">
      <c r="B35" s="424"/>
      <c r="C35" s="729"/>
      <c r="D35" s="730"/>
      <c r="E35" s="730"/>
      <c r="F35" s="730"/>
      <c r="G35" s="730"/>
      <c r="H35" s="730"/>
      <c r="I35" s="731"/>
      <c r="J35" s="644"/>
      <c r="K35" s="729"/>
      <c r="L35" s="730"/>
      <c r="M35" s="730"/>
      <c r="N35" s="731"/>
      <c r="O35" s="424"/>
      <c r="P35" s="737"/>
      <c r="Q35" s="424"/>
    </row>
    <row r="36" spans="2:17" ht="15" customHeight="1">
      <c r="B36" s="424"/>
      <c r="C36" s="729"/>
      <c r="D36" s="730"/>
      <c r="E36" s="730"/>
      <c r="F36" s="730"/>
      <c r="G36" s="730"/>
      <c r="H36" s="730"/>
      <c r="I36" s="731"/>
      <c r="J36" s="644"/>
      <c r="K36" s="729"/>
      <c r="L36" s="730"/>
      <c r="M36" s="730"/>
      <c r="N36" s="731"/>
      <c r="O36" s="424"/>
      <c r="P36" s="737"/>
      <c r="Q36" s="424"/>
    </row>
    <row r="37" spans="2:17" ht="15" customHeight="1">
      <c r="B37" s="424"/>
      <c r="C37" s="729"/>
      <c r="D37" s="730"/>
      <c r="E37" s="730"/>
      <c r="F37" s="730"/>
      <c r="G37" s="730"/>
      <c r="H37" s="730"/>
      <c r="I37" s="731"/>
      <c r="J37" s="644"/>
      <c r="K37" s="729"/>
      <c r="L37" s="730"/>
      <c r="M37" s="730"/>
      <c r="N37" s="731"/>
      <c r="O37" s="424"/>
      <c r="P37" s="737"/>
      <c r="Q37" s="424"/>
    </row>
    <row r="38" spans="2:17" ht="15" customHeight="1">
      <c r="B38" s="424"/>
      <c r="C38" s="729"/>
      <c r="D38" s="730"/>
      <c r="E38" s="730"/>
      <c r="F38" s="730"/>
      <c r="G38" s="730"/>
      <c r="H38" s="730"/>
      <c r="I38" s="731"/>
      <c r="J38" s="644"/>
      <c r="K38" s="729"/>
      <c r="L38" s="730"/>
      <c r="M38" s="730"/>
      <c r="N38" s="731"/>
      <c r="O38" s="424"/>
      <c r="P38" s="737"/>
      <c r="Q38" s="424"/>
    </row>
    <row r="39" spans="2:17" ht="15" customHeight="1">
      <c r="B39" s="424"/>
      <c r="C39" s="729"/>
      <c r="D39" s="730"/>
      <c r="E39" s="730"/>
      <c r="F39" s="730"/>
      <c r="G39" s="730"/>
      <c r="H39" s="730"/>
      <c r="I39" s="731"/>
      <c r="J39" s="644"/>
      <c r="K39" s="729"/>
      <c r="L39" s="730"/>
      <c r="M39" s="730"/>
      <c r="N39" s="731"/>
      <c r="O39" s="424"/>
      <c r="P39" s="737"/>
      <c r="Q39" s="424"/>
    </row>
    <row r="40" spans="2:17" ht="15" customHeight="1">
      <c r="B40" s="424"/>
      <c r="C40" s="729"/>
      <c r="D40" s="730"/>
      <c r="E40" s="730"/>
      <c r="F40" s="730"/>
      <c r="G40" s="730"/>
      <c r="H40" s="730"/>
      <c r="I40" s="731"/>
      <c r="J40" s="644"/>
      <c r="K40" s="729"/>
      <c r="L40" s="730"/>
      <c r="M40" s="730"/>
      <c r="N40" s="731"/>
      <c r="O40" s="424"/>
      <c r="P40" s="737"/>
      <c r="Q40" s="424"/>
    </row>
    <row r="41" spans="2:17" ht="15" customHeight="1">
      <c r="B41" s="424"/>
      <c r="C41" s="729"/>
      <c r="D41" s="730"/>
      <c r="E41" s="730"/>
      <c r="F41" s="730"/>
      <c r="G41" s="730"/>
      <c r="H41" s="730"/>
      <c r="I41" s="731"/>
      <c r="J41" s="644"/>
      <c r="K41" s="729"/>
      <c r="L41" s="730"/>
      <c r="M41" s="730"/>
      <c r="N41" s="731"/>
      <c r="O41" s="424"/>
      <c r="P41" s="737"/>
      <c r="Q41" s="424"/>
    </row>
    <row r="42" spans="2:17" ht="15" customHeight="1">
      <c r="B42" s="424"/>
      <c r="C42" s="729"/>
      <c r="D42" s="730"/>
      <c r="E42" s="730"/>
      <c r="F42" s="730"/>
      <c r="G42" s="730"/>
      <c r="H42" s="730"/>
      <c r="I42" s="731"/>
      <c r="J42" s="644"/>
      <c r="K42" s="729"/>
      <c r="L42" s="730"/>
      <c r="M42" s="730"/>
      <c r="N42" s="731"/>
      <c r="O42" s="424"/>
      <c r="P42" s="737"/>
      <c r="Q42" s="424"/>
    </row>
    <row r="43" spans="2:17" ht="15" customHeight="1">
      <c r="B43" s="424"/>
      <c r="C43" s="729"/>
      <c r="D43" s="730"/>
      <c r="E43" s="730"/>
      <c r="F43" s="730"/>
      <c r="G43" s="730"/>
      <c r="H43" s="730"/>
      <c r="I43" s="731"/>
      <c r="J43" s="644"/>
      <c r="K43" s="729"/>
      <c r="L43" s="730"/>
      <c r="M43" s="730"/>
      <c r="N43" s="731"/>
      <c r="O43" s="424"/>
      <c r="P43" s="737"/>
      <c r="Q43" s="424"/>
    </row>
    <row r="44" spans="2:17" ht="31.15" customHeight="1">
      <c r="B44" s="424"/>
      <c r="C44" s="729"/>
      <c r="D44" s="730"/>
      <c r="E44" s="730"/>
      <c r="F44" s="730"/>
      <c r="G44" s="730"/>
      <c r="H44" s="730"/>
      <c r="I44" s="731"/>
      <c r="J44" s="644"/>
      <c r="K44" s="729"/>
      <c r="L44" s="730"/>
      <c r="M44" s="730"/>
      <c r="N44" s="731"/>
      <c r="O44" s="424"/>
      <c r="P44" s="737"/>
      <c r="Q44" s="424"/>
    </row>
    <row r="45" spans="2:17" ht="15" customHeight="1">
      <c r="B45" s="424"/>
      <c r="C45" s="729"/>
      <c r="D45" s="730"/>
      <c r="E45" s="730"/>
      <c r="F45" s="730"/>
      <c r="G45" s="730"/>
      <c r="H45" s="730"/>
      <c r="I45" s="731"/>
      <c r="J45" s="644"/>
      <c r="K45" s="729"/>
      <c r="L45" s="730"/>
      <c r="M45" s="730"/>
      <c r="N45" s="731"/>
      <c r="O45" s="424"/>
      <c r="P45" s="737"/>
      <c r="Q45" s="424"/>
    </row>
    <row r="46" spans="2:17" ht="135" customHeight="1">
      <c r="B46" s="424"/>
      <c r="C46" s="729"/>
      <c r="D46" s="730"/>
      <c r="E46" s="730"/>
      <c r="F46" s="730"/>
      <c r="G46" s="730"/>
      <c r="H46" s="730"/>
      <c r="I46" s="731"/>
      <c r="J46" s="644"/>
      <c r="K46" s="729"/>
      <c r="L46" s="730"/>
      <c r="M46" s="730"/>
      <c r="N46" s="731"/>
      <c r="O46" s="424"/>
      <c r="P46" s="737"/>
      <c r="Q46" s="424"/>
    </row>
    <row r="47" spans="2:17" ht="15" customHeight="1">
      <c r="B47" s="424"/>
      <c r="C47" s="729"/>
      <c r="D47" s="730"/>
      <c r="E47" s="730"/>
      <c r="F47" s="730"/>
      <c r="G47" s="730"/>
      <c r="H47" s="730"/>
      <c r="I47" s="731"/>
      <c r="J47" s="644"/>
      <c r="K47" s="729"/>
      <c r="L47" s="730"/>
      <c r="M47" s="730"/>
      <c r="N47" s="731"/>
      <c r="O47" s="424"/>
      <c r="P47" s="737"/>
      <c r="Q47" s="424"/>
    </row>
    <row r="48" spans="2:17" ht="15" customHeight="1">
      <c r="B48" s="424"/>
      <c r="C48" s="729"/>
      <c r="D48" s="730"/>
      <c r="E48" s="730"/>
      <c r="F48" s="730"/>
      <c r="G48" s="730"/>
      <c r="H48" s="730"/>
      <c r="I48" s="731"/>
      <c r="J48" s="644"/>
      <c r="K48" s="729"/>
      <c r="L48" s="730"/>
      <c r="M48" s="730"/>
      <c r="N48" s="731"/>
      <c r="O48" s="424"/>
      <c r="P48" s="737"/>
      <c r="Q48" s="424"/>
    </row>
    <row r="49" spans="2:17" ht="15" customHeight="1">
      <c r="B49" s="424"/>
      <c r="C49" s="729"/>
      <c r="D49" s="730"/>
      <c r="E49" s="730"/>
      <c r="F49" s="730"/>
      <c r="G49" s="730"/>
      <c r="H49" s="730"/>
      <c r="I49" s="731"/>
      <c r="J49" s="644"/>
      <c r="K49" s="729"/>
      <c r="L49" s="730"/>
      <c r="M49" s="730"/>
      <c r="N49" s="731"/>
      <c r="O49" s="424"/>
      <c r="P49" s="737"/>
      <c r="Q49" s="424"/>
    </row>
    <row r="50" spans="2:17" ht="15" customHeight="1">
      <c r="B50" s="424"/>
      <c r="C50" s="729"/>
      <c r="D50" s="730"/>
      <c r="E50" s="730"/>
      <c r="F50" s="730"/>
      <c r="G50" s="730"/>
      <c r="H50" s="730"/>
      <c r="I50" s="731"/>
      <c r="J50" s="644"/>
      <c r="K50" s="729"/>
      <c r="L50" s="730"/>
      <c r="M50" s="730"/>
      <c r="N50" s="731"/>
      <c r="O50" s="424"/>
      <c r="P50" s="737"/>
      <c r="Q50" s="424"/>
    </row>
    <row r="51" spans="2:17" ht="40.15" customHeight="1">
      <c r="B51" s="424"/>
      <c r="C51" s="729"/>
      <c r="D51" s="730"/>
      <c r="E51" s="730"/>
      <c r="F51" s="730"/>
      <c r="G51" s="730"/>
      <c r="H51" s="730"/>
      <c r="I51" s="731"/>
      <c r="J51" s="644"/>
      <c r="K51" s="729"/>
      <c r="L51" s="730"/>
      <c r="M51" s="730"/>
      <c r="N51" s="731"/>
      <c r="O51" s="424"/>
      <c r="P51" s="737"/>
      <c r="Q51" s="424"/>
    </row>
    <row r="52" spans="2:17" ht="172.9" customHeight="1">
      <c r="B52" s="424"/>
      <c r="C52" s="729"/>
      <c r="D52" s="730"/>
      <c r="E52" s="730"/>
      <c r="F52" s="730"/>
      <c r="G52" s="730"/>
      <c r="H52" s="730"/>
      <c r="I52" s="731"/>
      <c r="J52" s="644"/>
      <c r="K52" s="729"/>
      <c r="L52" s="730"/>
      <c r="M52" s="730"/>
      <c r="N52" s="731"/>
      <c r="O52" s="424"/>
      <c r="P52" s="737"/>
      <c r="Q52" s="424"/>
    </row>
    <row r="53" spans="2:17" ht="57" customHeight="1">
      <c r="B53" s="424"/>
      <c r="C53" s="729"/>
      <c r="D53" s="730"/>
      <c r="E53" s="730"/>
      <c r="F53" s="730"/>
      <c r="G53" s="730"/>
      <c r="H53" s="730"/>
      <c r="I53" s="731"/>
      <c r="J53" s="644"/>
      <c r="K53" s="729"/>
      <c r="L53" s="730"/>
      <c r="M53" s="730"/>
      <c r="N53" s="731"/>
      <c r="O53" s="424"/>
      <c r="P53" s="737"/>
      <c r="Q53" s="424"/>
    </row>
    <row r="54" spans="2:17" ht="108" customHeight="1">
      <c r="B54" s="424"/>
      <c r="C54" s="729"/>
      <c r="D54" s="730"/>
      <c r="E54" s="730"/>
      <c r="F54" s="730"/>
      <c r="G54" s="730"/>
      <c r="H54" s="730"/>
      <c r="I54" s="731"/>
      <c r="J54" s="644"/>
      <c r="K54" s="729"/>
      <c r="L54" s="730"/>
      <c r="M54" s="730"/>
      <c r="N54" s="731"/>
      <c r="O54" s="424"/>
      <c r="P54" s="737"/>
      <c r="Q54" s="424"/>
    </row>
    <row r="55" spans="2:17" ht="31.15" customHeight="1">
      <c r="B55" s="424"/>
      <c r="C55" s="729"/>
      <c r="D55" s="730"/>
      <c r="E55" s="730"/>
      <c r="F55" s="730"/>
      <c r="G55" s="730"/>
      <c r="H55" s="730"/>
      <c r="I55" s="731"/>
      <c r="J55" s="644"/>
      <c r="K55" s="729"/>
      <c r="L55" s="730"/>
      <c r="M55" s="730"/>
      <c r="N55" s="731"/>
      <c r="O55" s="424"/>
      <c r="P55" s="737"/>
      <c r="Q55" s="424"/>
    </row>
    <row r="56" spans="2:17" ht="60" customHeight="1">
      <c r="B56" s="424"/>
      <c r="C56" s="729"/>
      <c r="D56" s="730"/>
      <c r="E56" s="730"/>
      <c r="F56" s="730"/>
      <c r="G56" s="730"/>
      <c r="H56" s="730"/>
      <c r="I56" s="731"/>
      <c r="J56" s="644"/>
      <c r="K56" s="729"/>
      <c r="L56" s="730"/>
      <c r="M56" s="730"/>
      <c r="N56" s="731"/>
      <c r="O56" s="424"/>
      <c r="P56" s="737"/>
      <c r="Q56" s="424"/>
    </row>
    <row r="57" spans="2:17" ht="103.9" customHeight="1">
      <c r="B57" s="424"/>
      <c r="C57" s="729"/>
      <c r="D57" s="730"/>
      <c r="E57" s="730"/>
      <c r="F57" s="730"/>
      <c r="G57" s="730"/>
      <c r="H57" s="730"/>
      <c r="I57" s="731"/>
      <c r="J57" s="644"/>
      <c r="K57" s="729"/>
      <c r="L57" s="730"/>
      <c r="M57" s="730"/>
      <c r="N57" s="731"/>
      <c r="O57" s="424"/>
      <c r="P57" s="737"/>
      <c r="Q57" s="424"/>
    </row>
    <row r="58" spans="2:17" ht="130.9" customHeight="1">
      <c r="B58" s="424"/>
      <c r="C58" s="729"/>
      <c r="D58" s="730"/>
      <c r="E58" s="730"/>
      <c r="F58" s="730"/>
      <c r="G58" s="730"/>
      <c r="H58" s="730"/>
      <c r="I58" s="731"/>
      <c r="J58" s="644"/>
      <c r="K58" s="729"/>
      <c r="L58" s="730"/>
      <c r="M58" s="730"/>
      <c r="N58" s="731"/>
      <c r="O58" s="424"/>
      <c r="P58" s="737"/>
      <c r="Q58" s="424"/>
    </row>
    <row r="59" spans="2:17" ht="361.9" customHeight="1">
      <c r="B59" s="424"/>
      <c r="C59" s="732"/>
      <c r="D59" s="733"/>
      <c r="E59" s="733"/>
      <c r="F59" s="733"/>
      <c r="G59" s="733"/>
      <c r="H59" s="733"/>
      <c r="I59" s="734"/>
      <c r="J59" s="644"/>
      <c r="K59" s="732"/>
      <c r="L59" s="733"/>
      <c r="M59" s="733"/>
      <c r="N59" s="734"/>
      <c r="O59" s="424"/>
      <c r="P59" s="738"/>
      <c r="Q59" s="424"/>
    </row>
    <row r="60" spans="2:17" ht="154.9" customHeight="1">
      <c r="B60" s="424"/>
      <c r="C60" s="424"/>
      <c r="D60" s="424"/>
      <c r="E60" s="424"/>
      <c r="F60" s="424"/>
      <c r="G60" s="424"/>
      <c r="H60" s="424"/>
      <c r="I60" s="424"/>
      <c r="J60" s="424"/>
      <c r="K60" s="424"/>
      <c r="L60" s="424"/>
      <c r="M60" s="424"/>
      <c r="N60" s="424"/>
      <c r="O60" s="424"/>
      <c r="P60" s="424"/>
      <c r="Q60" s="424"/>
    </row>
    <row r="61" spans="2:17">
      <c r="B61" s="425"/>
      <c r="C61" s="425"/>
      <c r="D61" s="425"/>
      <c r="E61" s="425"/>
      <c r="F61" s="425"/>
      <c r="G61" s="425"/>
      <c r="H61" s="425"/>
      <c r="I61" s="425"/>
      <c r="J61" s="425"/>
      <c r="K61" s="425"/>
      <c r="L61" s="425"/>
      <c r="M61" s="425"/>
      <c r="N61" s="425"/>
      <c r="O61" s="425"/>
      <c r="P61" s="425"/>
      <c r="Q61" s="425"/>
    </row>
    <row r="62" spans="2:17">
      <c r="B62" s="425"/>
      <c r="C62" s="425"/>
      <c r="D62" s="425"/>
      <c r="E62" s="425"/>
      <c r="F62" s="425"/>
      <c r="G62" s="425"/>
      <c r="H62" s="425"/>
      <c r="I62" s="425"/>
      <c r="J62" s="425"/>
      <c r="K62" s="425"/>
      <c r="L62" s="425"/>
      <c r="M62" s="425"/>
      <c r="N62" s="425"/>
      <c r="O62" s="425"/>
      <c r="P62" s="425"/>
      <c r="Q62" s="425"/>
    </row>
    <row r="63" spans="2:17">
      <c r="B63" s="424"/>
      <c r="C63" s="424"/>
      <c r="D63" s="424"/>
      <c r="E63" s="424"/>
      <c r="F63" s="424"/>
      <c r="G63" s="424"/>
      <c r="H63" s="424"/>
      <c r="I63" s="424"/>
      <c r="J63" s="424"/>
      <c r="K63" s="424"/>
      <c r="L63" s="424"/>
      <c r="M63" s="424"/>
      <c r="N63" s="424"/>
      <c r="O63" s="424"/>
      <c r="P63" s="424"/>
      <c r="Q63" s="424"/>
    </row>
    <row r="64" spans="2:17">
      <c r="B64" s="424"/>
      <c r="C64" s="424"/>
      <c r="D64" s="424"/>
      <c r="E64" s="424"/>
      <c r="F64" s="424"/>
      <c r="G64" s="424"/>
      <c r="H64" s="424"/>
      <c r="I64" s="424"/>
      <c r="J64" s="424"/>
      <c r="K64" s="424"/>
      <c r="L64" s="424"/>
      <c r="M64" s="424"/>
      <c r="N64" s="424"/>
      <c r="O64" s="424"/>
      <c r="P64" s="424"/>
      <c r="Q64" s="424"/>
    </row>
    <row r="65" spans="2:17">
      <c r="B65" s="424"/>
      <c r="C65" s="424"/>
      <c r="D65" s="424"/>
      <c r="E65" s="424"/>
      <c r="F65" s="424"/>
      <c r="G65" s="424"/>
      <c r="H65" s="424"/>
      <c r="I65" s="424"/>
      <c r="J65" s="424"/>
      <c r="K65" s="424"/>
      <c r="L65" s="424"/>
      <c r="M65" s="424"/>
      <c r="N65" s="424"/>
      <c r="O65" s="424"/>
      <c r="P65" s="424"/>
      <c r="Q65" s="424"/>
    </row>
    <row r="66" spans="2:17">
      <c r="B66" s="424"/>
      <c r="C66" s="424"/>
      <c r="D66" s="424"/>
      <c r="E66" s="424"/>
      <c r="F66" s="424"/>
      <c r="G66" s="424"/>
      <c r="H66" s="424"/>
      <c r="I66" s="424"/>
      <c r="J66" s="424"/>
      <c r="K66" s="424"/>
      <c r="L66" s="424"/>
      <c r="M66" s="424"/>
      <c r="N66" s="424"/>
      <c r="O66" s="424"/>
      <c r="P66" s="424"/>
      <c r="Q66" s="424"/>
    </row>
    <row r="67" spans="2:17">
      <c r="B67" s="424"/>
      <c r="C67" s="424"/>
      <c r="D67" s="424"/>
      <c r="E67" s="424"/>
      <c r="F67" s="424"/>
      <c r="G67" s="424"/>
      <c r="H67" s="424"/>
      <c r="I67" s="424"/>
      <c r="J67" s="424"/>
      <c r="K67" s="424"/>
      <c r="L67" s="424"/>
      <c r="M67" s="424"/>
      <c r="N67" s="424"/>
      <c r="O67" s="424"/>
      <c r="P67" s="424"/>
      <c r="Q67" s="424"/>
    </row>
    <row r="68" spans="2:17">
      <c r="B68" s="424"/>
      <c r="C68" s="424"/>
      <c r="D68" s="424"/>
      <c r="E68" s="424"/>
      <c r="F68" s="424"/>
      <c r="G68" s="424"/>
      <c r="H68" s="424"/>
      <c r="I68" s="424"/>
      <c r="J68" s="424"/>
      <c r="K68" s="424"/>
      <c r="L68" s="424"/>
      <c r="M68" s="424"/>
      <c r="N68" s="424"/>
      <c r="O68" s="424"/>
      <c r="P68" s="424"/>
      <c r="Q68" s="424"/>
    </row>
    <row r="69" spans="2:17">
      <c r="B69" s="424"/>
      <c r="C69" s="424"/>
      <c r="D69" s="424"/>
      <c r="E69" s="424"/>
      <c r="F69" s="424"/>
      <c r="G69" s="424"/>
      <c r="H69" s="424"/>
      <c r="I69" s="424"/>
      <c r="J69" s="424"/>
      <c r="K69" s="424"/>
      <c r="L69" s="424"/>
      <c r="M69" s="424"/>
      <c r="N69" s="424"/>
      <c r="O69" s="424"/>
      <c r="P69" s="424"/>
      <c r="Q69" s="424"/>
    </row>
    <row r="70" spans="2:17" ht="78" customHeight="1">
      <c r="B70" s="430"/>
      <c r="C70" s="430"/>
      <c r="D70" s="670" t="s">
        <v>425</v>
      </c>
      <c r="E70" s="430"/>
      <c r="F70" s="430"/>
      <c r="G70" s="430"/>
      <c r="H70" s="430"/>
      <c r="I70" s="430"/>
      <c r="J70" s="430"/>
      <c r="K70" s="430"/>
      <c r="L70" s="430"/>
      <c r="M70" s="430"/>
      <c r="N70" s="430"/>
      <c r="O70" s="430"/>
      <c r="P70" s="430"/>
      <c r="Q70" s="430"/>
    </row>
    <row r="71" spans="2:17" ht="60" customHeight="1">
      <c r="B71" s="424"/>
      <c r="C71" s="424"/>
      <c r="D71" s="424"/>
      <c r="E71" s="424"/>
      <c r="F71" s="424"/>
      <c r="G71" s="424"/>
      <c r="H71" s="424"/>
      <c r="I71" s="424"/>
      <c r="J71" s="424"/>
      <c r="K71" s="424"/>
      <c r="L71" s="424"/>
      <c r="M71" s="424"/>
      <c r="N71" s="424"/>
      <c r="O71" s="424"/>
      <c r="P71" s="424"/>
      <c r="Q71" s="424"/>
    </row>
    <row r="72" spans="2:17" ht="60" customHeight="1">
      <c r="B72" s="424"/>
      <c r="C72" s="424"/>
      <c r="D72" s="424"/>
      <c r="E72" s="424"/>
      <c r="F72" s="424"/>
      <c r="G72" s="424"/>
      <c r="H72" s="424"/>
      <c r="I72" s="424"/>
      <c r="J72" s="424"/>
      <c r="K72" s="424"/>
      <c r="L72" s="424"/>
      <c r="M72" s="424"/>
      <c r="N72" s="424"/>
      <c r="O72" s="424"/>
      <c r="P72" s="424"/>
      <c r="Q72" s="424"/>
    </row>
    <row r="73" spans="2:17" ht="60" customHeight="1">
      <c r="B73" s="424"/>
      <c r="C73" s="424"/>
      <c r="D73" s="424"/>
      <c r="E73" s="424"/>
      <c r="F73" s="424"/>
      <c r="G73" s="424"/>
      <c r="H73" s="424"/>
      <c r="I73" s="424"/>
      <c r="J73" s="424"/>
      <c r="K73" s="424"/>
      <c r="L73" s="424"/>
      <c r="M73" s="424"/>
      <c r="N73" s="424"/>
      <c r="O73" s="424"/>
      <c r="P73" s="424"/>
      <c r="Q73" s="424"/>
    </row>
    <row r="74" spans="2:17" ht="60" customHeight="1">
      <c r="B74" s="424"/>
      <c r="C74" s="424"/>
      <c r="D74" s="424"/>
      <c r="E74" s="424"/>
      <c r="F74" s="424"/>
      <c r="G74" s="424"/>
      <c r="H74" s="424"/>
      <c r="I74" s="424"/>
      <c r="J74" s="424"/>
      <c r="K74" s="424"/>
      <c r="L74" s="424"/>
      <c r="M74" s="424"/>
      <c r="N74" s="424"/>
      <c r="O74" s="424"/>
      <c r="P74" s="424"/>
      <c r="Q74" s="424"/>
    </row>
    <row r="75" spans="2:17" ht="60" customHeight="1">
      <c r="B75" s="424"/>
      <c r="C75" s="424"/>
      <c r="D75" s="424"/>
      <c r="E75" s="424"/>
      <c r="F75" s="424"/>
      <c r="G75" s="424"/>
      <c r="H75" s="424"/>
      <c r="I75" s="424"/>
      <c r="J75" s="424"/>
      <c r="K75" s="424"/>
      <c r="L75" s="424"/>
      <c r="M75" s="424"/>
      <c r="N75" s="424"/>
      <c r="O75" s="424"/>
      <c r="P75" s="424"/>
      <c r="Q75" s="424"/>
    </row>
    <row r="76" spans="2:17" ht="60" customHeight="1">
      <c r="B76" s="424"/>
      <c r="C76" s="424"/>
      <c r="D76" s="424"/>
      <c r="E76" s="424"/>
      <c r="F76" s="424"/>
      <c r="G76" s="424"/>
      <c r="H76" s="424"/>
      <c r="I76" s="424"/>
      <c r="J76" s="424"/>
      <c r="K76" s="424"/>
      <c r="L76" s="424"/>
      <c r="M76" s="424"/>
      <c r="N76" s="424"/>
      <c r="O76" s="424"/>
      <c r="P76" s="424"/>
      <c r="Q76" s="424"/>
    </row>
    <row r="77" spans="2:17">
      <c r="B77" s="424"/>
      <c r="C77" s="424"/>
      <c r="D77" s="424"/>
      <c r="E77" s="424"/>
      <c r="F77" s="424"/>
      <c r="G77" s="424"/>
      <c r="H77" s="424"/>
      <c r="I77" s="424"/>
      <c r="J77" s="424"/>
      <c r="K77" s="424"/>
      <c r="L77" s="424"/>
      <c r="M77" s="424"/>
      <c r="N77" s="424"/>
      <c r="O77" s="424"/>
      <c r="P77" s="424"/>
      <c r="Q77" s="424"/>
    </row>
    <row r="78" spans="2:17">
      <c r="B78" s="424"/>
      <c r="C78" s="424"/>
      <c r="D78" s="424"/>
      <c r="E78" s="424"/>
      <c r="F78" s="424"/>
      <c r="G78" s="424"/>
      <c r="H78" s="424"/>
      <c r="I78" s="424"/>
      <c r="J78" s="424"/>
      <c r="K78" s="424"/>
      <c r="L78" s="424"/>
      <c r="M78" s="424"/>
      <c r="N78" s="424"/>
      <c r="O78" s="424"/>
      <c r="P78" s="424"/>
      <c r="Q78" s="424"/>
    </row>
    <row r="79" spans="2:17">
      <c r="B79" s="424"/>
      <c r="C79" s="424"/>
      <c r="D79" s="424"/>
      <c r="E79" s="424"/>
      <c r="F79" s="424"/>
      <c r="G79" s="424"/>
      <c r="H79" s="424"/>
      <c r="I79" s="424"/>
      <c r="J79" s="424"/>
      <c r="K79" s="424"/>
      <c r="L79" s="424"/>
      <c r="M79" s="424"/>
      <c r="N79" s="424"/>
      <c r="O79" s="424"/>
      <c r="P79" s="424"/>
      <c r="Q79" s="424"/>
    </row>
    <row r="80" spans="2:17">
      <c r="B80" s="424"/>
      <c r="C80" s="424"/>
      <c r="D80" s="424"/>
      <c r="E80" s="424"/>
      <c r="F80" s="424"/>
      <c r="G80" s="424"/>
      <c r="H80" s="424"/>
      <c r="I80" s="424"/>
      <c r="J80" s="424"/>
      <c r="K80" s="424"/>
      <c r="L80" s="424"/>
      <c r="M80" s="424"/>
      <c r="N80" s="424"/>
      <c r="O80" s="424"/>
      <c r="P80" s="424"/>
      <c r="Q80" s="424"/>
    </row>
    <row r="81" spans="2:17">
      <c r="B81" s="424"/>
      <c r="C81" s="424"/>
      <c r="D81" s="424"/>
      <c r="E81" s="424"/>
      <c r="F81" s="424"/>
      <c r="G81" s="646"/>
      <c r="H81" s="646"/>
      <c r="I81" s="646"/>
      <c r="J81" s="424"/>
      <c r="K81" s="646"/>
      <c r="L81" s="646"/>
      <c r="M81" s="646"/>
      <c r="N81" s="646"/>
      <c r="O81" s="424"/>
      <c r="P81" s="424"/>
      <c r="Q81" s="424"/>
    </row>
    <row r="82" spans="2:17" ht="67.900000000000006" customHeight="1">
      <c r="B82" s="424"/>
      <c r="C82" s="424"/>
      <c r="D82" s="647"/>
      <c r="E82" s="648" t="s">
        <v>426</v>
      </c>
      <c r="F82" s="647"/>
      <c r="G82" s="649"/>
      <c r="H82" s="715"/>
      <c r="I82" s="715"/>
      <c r="J82" s="650"/>
      <c r="K82" s="715"/>
      <c r="L82" s="715"/>
      <c r="M82" s="715"/>
      <c r="N82" s="715"/>
      <c r="O82" s="424"/>
      <c r="P82" s="651"/>
      <c r="Q82" s="424"/>
    </row>
    <row r="83" spans="2:17">
      <c r="B83" s="424"/>
      <c r="C83" s="424"/>
      <c r="D83" s="424"/>
      <c r="E83" s="424"/>
      <c r="F83" s="424"/>
      <c r="G83" s="646"/>
      <c r="H83" s="646"/>
      <c r="I83" s="646"/>
      <c r="J83" s="424"/>
      <c r="K83" s="424"/>
      <c r="L83" s="424"/>
      <c r="M83" s="424"/>
      <c r="N83" s="424"/>
      <c r="O83" s="424"/>
      <c r="P83" s="424"/>
      <c r="Q83" s="424"/>
    </row>
    <row r="84" spans="2:17">
      <c r="B84" s="424"/>
      <c r="C84" s="424"/>
      <c r="D84" s="424"/>
      <c r="E84" s="424"/>
      <c r="F84" s="424"/>
      <c r="G84" s="424"/>
      <c r="H84" s="424"/>
      <c r="I84" s="424"/>
      <c r="J84" s="424"/>
      <c r="K84" s="424"/>
      <c r="L84" s="424"/>
      <c r="M84" s="646"/>
      <c r="N84" s="646"/>
      <c r="O84" s="424"/>
      <c r="P84" s="646"/>
      <c r="Q84" s="424"/>
    </row>
    <row r="85" spans="2:17" ht="15" customHeight="1">
      <c r="B85" s="424"/>
      <c r="C85" s="424"/>
      <c r="D85" s="424"/>
      <c r="E85" s="424"/>
      <c r="F85" s="424"/>
      <c r="G85" s="424"/>
      <c r="H85" s="716" t="str">
        <f>IFERROR(_xlfn.XLOOKUP(ObjetivoGeneralSel,Tabla_RequisitosGenerales[Objetivo_ambiental],Tabla_RequisitosGenerales[Requisito_general]),"")</f>
        <v>1. Aplicar criterios de Economía Circular o la normativa nacional vigente relacionada a la retirada y desmantelamiento de plantas e infraestructuras relacionadas con la actividad económica.
2. Demostrar ambición para maximizar el uso eficiente, la reducción, la reparación, el reciclaje y la reutilización de materiales durante el ciclo de vida operativo de la actividad (ej, a través de acuerdos contractuales con empresas de reciclaje e integración del coste del reciclaje), el tratamiento adecuado y la eliminación de residuos (ej, una gestión adecuada al final de la vida útil de las baterías o RAEE) y el cumplimiento, como productor, de las normas de responsabilidad ampliada del productor.
3. Demostrar la ambición de que las nuevas instalaciones se diseñen y fabriquen para una alta durabilidad, fácil de desmontar, renovar y reciclar.
4. Garantizar la reparación adecuada de las instalaciones y equipos, y la accesibilidad e intercambiabilidad de los componentes del equipo de la actividad.</v>
      </c>
      <c r="I85" s="717"/>
      <c r="J85" s="652"/>
      <c r="K85" s="716" t="str">
        <f>IFERROR(_xlfn.XLOOKUP(ObjetivoGeneralSel,Tabla_RequisitosGenerales[Objetivo_ambiental],Tabla_RequisitosGenerales[Preguntas_clave]),"")</f>
        <v xml:space="preserve">¿La actividad aplica criterios de economía circular o cumple con la normativa nacional sobre retiro y desmantelamiento de plantas e infraestructuras?
¿Existen acuerdos contractuales con empresas de reciclaje para garantizar la reutilización y el tratamiento adecuado de materiales?
¿Cómo se asegura la gestión adecuada al final de la vida útil de baterías o RAEE?
¿La empresa cumple con las normas de responsabilidad ampliada del productor?
</v>
      </c>
      <c r="L85" s="720"/>
      <c r="M85" s="720"/>
      <c r="N85" s="717"/>
      <c r="O85" s="424"/>
      <c r="P85" s="723" t="str">
        <f>IFERROR(_xlfn.XLOOKUP(ObjetivoGeneralSel,Tabla_RequisitosGenerales[Objetivo_ambiental],Tabla_RequisitosGenerales[Fuentes_sugeridas]),"")</f>
        <v>Plan de retiro o desmantelamiento de equipos e infraestructura, con cronograma.
- Contratos con gestores de residuos para disposición de componentes (tanques, baterías, estructuras metálicas).
- Registros de reciclaje o reutilización de materiales al momento del desmantelamiento.
- Evidencia de aprovechamiento de partes o reutilización de componentes en otros sitios.
- Certificados de disposición final emitidos por gestores autorizados.
- Contratos de proveedores, terminos de garantías
- Registros de mantenimientos realizados, con evidencias de cumplimiento de especificaciones del fabricante.
- Plan de gestión de residuos con metas de reducción, reparación y reciclaje.
- Plan de Manejo Ambiental</v>
      </c>
      <c r="Q85" s="424"/>
    </row>
    <row r="86" spans="2:17" ht="139.9" customHeight="1">
      <c r="B86" s="424"/>
      <c r="C86" s="424"/>
      <c r="D86" s="424"/>
      <c r="E86" s="633" t="s">
        <v>8</v>
      </c>
      <c r="F86" s="424"/>
      <c r="G86" s="424"/>
      <c r="H86" s="718"/>
      <c r="I86" s="719"/>
      <c r="J86" s="652"/>
      <c r="K86" s="718"/>
      <c r="L86" s="721"/>
      <c r="M86" s="721"/>
      <c r="N86" s="719"/>
      <c r="O86" s="424"/>
      <c r="P86" s="724"/>
      <c r="Q86" s="424"/>
    </row>
    <row r="87" spans="2:17" ht="15" customHeight="1">
      <c r="B87" s="424"/>
      <c r="C87" s="424"/>
      <c r="D87" s="424"/>
      <c r="E87" s="424"/>
      <c r="F87" s="424"/>
      <c r="G87" s="424"/>
      <c r="H87" s="718"/>
      <c r="I87" s="719"/>
      <c r="J87" s="652"/>
      <c r="K87" s="718"/>
      <c r="L87" s="721"/>
      <c r="M87" s="721"/>
      <c r="N87" s="719"/>
      <c r="O87" s="424"/>
      <c r="P87" s="724"/>
      <c r="Q87" s="424"/>
    </row>
    <row r="88" spans="2:17" ht="15" customHeight="1">
      <c r="B88" s="424"/>
      <c r="C88" s="424"/>
      <c r="D88" s="424"/>
      <c r="E88" s="424"/>
      <c r="F88" s="424"/>
      <c r="G88" s="424"/>
      <c r="H88" s="718"/>
      <c r="I88" s="719"/>
      <c r="J88" s="652"/>
      <c r="K88" s="718"/>
      <c r="L88" s="721"/>
      <c r="M88" s="721"/>
      <c r="N88" s="719"/>
      <c r="O88" s="424"/>
      <c r="P88" s="724"/>
      <c r="Q88" s="424"/>
    </row>
    <row r="89" spans="2:17" ht="15" customHeight="1">
      <c r="B89" s="424"/>
      <c r="C89" s="424"/>
      <c r="D89" s="424"/>
      <c r="E89" s="424"/>
      <c r="F89" s="424"/>
      <c r="G89" s="424"/>
      <c r="H89" s="718"/>
      <c r="I89" s="719"/>
      <c r="J89" s="652"/>
      <c r="K89" s="718"/>
      <c r="L89" s="721"/>
      <c r="M89" s="721"/>
      <c r="N89" s="719"/>
      <c r="O89" s="424"/>
      <c r="P89" s="724"/>
      <c r="Q89" s="424"/>
    </row>
    <row r="90" spans="2:17" ht="15" customHeight="1">
      <c r="B90" s="424"/>
      <c r="C90" s="424"/>
      <c r="D90" s="424"/>
      <c r="E90" s="424"/>
      <c r="F90" s="424"/>
      <c r="G90" s="424"/>
      <c r="H90" s="718"/>
      <c r="I90" s="719"/>
      <c r="J90" s="652"/>
      <c r="K90" s="718"/>
      <c r="L90" s="721"/>
      <c r="M90" s="721"/>
      <c r="N90" s="719"/>
      <c r="O90" s="424"/>
      <c r="P90" s="724"/>
      <c r="Q90" s="424"/>
    </row>
    <row r="91" spans="2:17" ht="64.900000000000006" customHeight="1">
      <c r="B91" s="424"/>
      <c r="C91" s="424"/>
      <c r="D91" s="741" t="s">
        <v>427</v>
      </c>
      <c r="E91" s="741"/>
      <c r="F91" s="741"/>
      <c r="G91" s="424"/>
      <c r="H91" s="718"/>
      <c r="I91" s="719"/>
      <c r="J91" s="652"/>
      <c r="K91" s="718"/>
      <c r="L91" s="721"/>
      <c r="M91" s="721"/>
      <c r="N91" s="719"/>
      <c r="O91" s="424"/>
      <c r="P91" s="724"/>
      <c r="Q91" s="424"/>
    </row>
    <row r="92" spans="2:17" ht="15" customHeight="1">
      <c r="B92" s="424"/>
      <c r="C92" s="424"/>
      <c r="D92" s="424"/>
      <c r="E92" s="424"/>
      <c r="F92" s="424"/>
      <c r="G92" s="424"/>
      <c r="H92" s="718"/>
      <c r="I92" s="719"/>
      <c r="J92" s="652"/>
      <c r="K92" s="718"/>
      <c r="L92" s="721"/>
      <c r="M92" s="721"/>
      <c r="N92" s="719"/>
      <c r="O92" s="424"/>
      <c r="P92" s="724"/>
      <c r="Q92" s="424"/>
    </row>
    <row r="93" spans="2:17" ht="133.15" customHeight="1">
      <c r="B93" s="424"/>
      <c r="C93" s="424"/>
      <c r="D93" s="742" t="s">
        <v>428</v>
      </c>
      <c r="E93" s="742"/>
      <c r="F93" s="742"/>
      <c r="G93" s="424"/>
      <c r="H93" s="718"/>
      <c r="I93" s="719"/>
      <c r="J93" s="652"/>
      <c r="K93" s="718"/>
      <c r="L93" s="721"/>
      <c r="M93" s="721"/>
      <c r="N93" s="719"/>
      <c r="O93" s="424"/>
      <c r="P93" s="724"/>
      <c r="Q93" s="424"/>
    </row>
    <row r="94" spans="2:17" ht="15" customHeight="1">
      <c r="B94" s="424"/>
      <c r="C94" s="424"/>
      <c r="D94" s="424"/>
      <c r="E94" s="424"/>
      <c r="F94" s="424"/>
      <c r="G94" s="424"/>
      <c r="H94" s="718"/>
      <c r="I94" s="719"/>
      <c r="J94" s="652"/>
      <c r="K94" s="718"/>
      <c r="L94" s="721"/>
      <c r="M94" s="721"/>
      <c r="N94" s="719"/>
      <c r="O94" s="424"/>
      <c r="P94" s="724"/>
      <c r="Q94" s="424"/>
    </row>
    <row r="95" spans="2:17" ht="123" customHeight="1">
      <c r="B95" s="424"/>
      <c r="C95" s="424"/>
      <c r="D95" s="743" t="s">
        <v>429</v>
      </c>
      <c r="E95" s="743"/>
      <c r="F95" s="743"/>
      <c r="G95" s="424"/>
      <c r="H95" s="718"/>
      <c r="I95" s="719"/>
      <c r="J95" s="652"/>
      <c r="K95" s="718"/>
      <c r="L95" s="721"/>
      <c r="M95" s="721"/>
      <c r="N95" s="719"/>
      <c r="O95" s="424"/>
      <c r="P95" s="724"/>
      <c r="Q95" s="424"/>
    </row>
    <row r="96" spans="2:17" ht="15" customHeight="1">
      <c r="B96" s="424"/>
      <c r="C96" s="424"/>
      <c r="D96" s="424"/>
      <c r="E96" s="424"/>
      <c r="F96" s="424"/>
      <c r="G96" s="424"/>
      <c r="H96" s="718"/>
      <c r="I96" s="719"/>
      <c r="J96" s="652"/>
      <c r="K96" s="718"/>
      <c r="L96" s="721"/>
      <c r="M96" s="721"/>
      <c r="N96" s="719"/>
      <c r="O96" s="424"/>
      <c r="P96" s="724"/>
      <c r="Q96" s="424"/>
    </row>
    <row r="97" spans="2:17" ht="141" customHeight="1">
      <c r="B97" s="424"/>
      <c r="C97" s="424"/>
      <c r="D97" s="744" t="s">
        <v>430</v>
      </c>
      <c r="E97" s="744"/>
      <c r="F97" s="744"/>
      <c r="G97" s="424"/>
      <c r="H97" s="718"/>
      <c r="I97" s="719"/>
      <c r="J97" s="652"/>
      <c r="K97" s="718"/>
      <c r="L97" s="721"/>
      <c r="M97" s="721"/>
      <c r="N97" s="719"/>
      <c r="O97" s="424"/>
      <c r="P97" s="724"/>
      <c r="Q97" s="424"/>
    </row>
    <row r="98" spans="2:17" ht="15" customHeight="1">
      <c r="B98" s="424"/>
      <c r="C98" s="424"/>
      <c r="D98" s="424"/>
      <c r="E98" s="424"/>
      <c r="F98" s="424"/>
      <c r="G98" s="424"/>
      <c r="H98" s="718"/>
      <c r="I98" s="719"/>
      <c r="J98" s="652"/>
      <c r="K98" s="718"/>
      <c r="L98" s="721"/>
      <c r="M98" s="721"/>
      <c r="N98" s="719"/>
      <c r="O98" s="424"/>
      <c r="P98" s="724"/>
      <c r="Q98" s="424"/>
    </row>
    <row r="99" spans="2:17" ht="15" customHeight="1">
      <c r="B99" s="424"/>
      <c r="C99" s="424"/>
      <c r="D99" s="424"/>
      <c r="E99" s="424"/>
      <c r="F99" s="424"/>
      <c r="G99" s="424"/>
      <c r="H99" s="718"/>
      <c r="I99" s="719"/>
      <c r="J99" s="652"/>
      <c r="K99" s="718"/>
      <c r="L99" s="721"/>
      <c r="M99" s="721"/>
      <c r="N99" s="719"/>
      <c r="O99" s="424"/>
      <c r="P99" s="724"/>
      <c r="Q99" s="424"/>
    </row>
    <row r="100" spans="2:17" ht="15" customHeight="1">
      <c r="B100" s="424"/>
      <c r="C100" s="424"/>
      <c r="D100" s="424"/>
      <c r="E100" s="424"/>
      <c r="F100" s="424"/>
      <c r="G100" s="424"/>
      <c r="H100" s="718"/>
      <c r="I100" s="719"/>
      <c r="J100" s="652"/>
      <c r="K100" s="718"/>
      <c r="L100" s="721"/>
      <c r="M100" s="721"/>
      <c r="N100" s="719"/>
      <c r="O100" s="424"/>
      <c r="P100" s="724"/>
      <c r="Q100" s="424"/>
    </row>
    <row r="101" spans="2:17" ht="15" customHeight="1">
      <c r="B101" s="424"/>
      <c r="C101" s="424"/>
      <c r="D101" s="424"/>
      <c r="E101" s="424"/>
      <c r="F101" s="424"/>
      <c r="G101" s="424"/>
      <c r="H101" s="718"/>
      <c r="I101" s="719"/>
      <c r="J101" s="652"/>
      <c r="K101" s="718"/>
      <c r="L101" s="721"/>
      <c r="M101" s="721"/>
      <c r="N101" s="719"/>
      <c r="O101" s="424"/>
      <c r="P101" s="724"/>
      <c r="Q101" s="424"/>
    </row>
    <row r="102" spans="2:17" ht="15" customHeight="1">
      <c r="B102" s="424"/>
      <c r="C102" s="424"/>
      <c r="D102" s="424"/>
      <c r="E102" s="424"/>
      <c r="F102" s="424"/>
      <c r="G102" s="424"/>
      <c r="H102" s="718"/>
      <c r="I102" s="719"/>
      <c r="J102" s="652"/>
      <c r="K102" s="718"/>
      <c r="L102" s="721"/>
      <c r="M102" s="721"/>
      <c r="N102" s="719"/>
      <c r="O102" s="424"/>
      <c r="P102" s="724"/>
      <c r="Q102" s="424"/>
    </row>
    <row r="103" spans="2:17" ht="16.149999999999999" customHeight="1">
      <c r="B103" s="424"/>
      <c r="C103" s="424"/>
      <c r="D103" s="739"/>
      <c r="E103" s="739"/>
      <c r="F103" s="739"/>
      <c r="G103" s="424"/>
      <c r="H103" s="718"/>
      <c r="I103" s="719"/>
      <c r="J103" s="652"/>
      <c r="K103" s="718"/>
      <c r="L103" s="721"/>
      <c r="M103" s="721"/>
      <c r="N103" s="719"/>
      <c r="O103" s="424"/>
      <c r="P103" s="724"/>
      <c r="Q103" s="424"/>
    </row>
    <row r="104" spans="2:17" ht="15" customHeight="1">
      <c r="B104" s="424"/>
      <c r="C104" s="424"/>
      <c r="D104" s="424"/>
      <c r="E104" s="424"/>
      <c r="F104" s="424"/>
      <c r="G104" s="424"/>
      <c r="H104" s="718"/>
      <c r="I104" s="719"/>
      <c r="J104" s="652"/>
      <c r="K104" s="718"/>
      <c r="L104" s="721"/>
      <c r="M104" s="721"/>
      <c r="N104" s="719"/>
      <c r="O104" s="424"/>
      <c r="P104" s="724"/>
      <c r="Q104" s="424"/>
    </row>
    <row r="105" spans="2:17" ht="16.899999999999999" customHeight="1">
      <c r="B105" s="424"/>
      <c r="C105" s="424"/>
      <c r="D105" s="740"/>
      <c r="E105" s="740"/>
      <c r="F105" s="740"/>
      <c r="G105" s="424"/>
      <c r="H105" s="718"/>
      <c r="I105" s="719"/>
      <c r="J105" s="424"/>
      <c r="K105" s="718"/>
      <c r="L105" s="721"/>
      <c r="M105" s="721"/>
      <c r="N105" s="719"/>
      <c r="O105" s="424"/>
      <c r="P105" s="724"/>
      <c r="Q105" s="424"/>
    </row>
    <row r="106" spans="2:17" ht="10.9" customHeight="1">
      <c r="B106" s="424"/>
      <c r="C106" s="424"/>
      <c r="D106" s="424"/>
      <c r="E106" s="424"/>
      <c r="F106" s="424"/>
      <c r="G106" s="424"/>
      <c r="H106" s="718"/>
      <c r="I106" s="719"/>
      <c r="J106" s="424"/>
      <c r="K106" s="718"/>
      <c r="L106" s="721"/>
      <c r="M106" s="721"/>
      <c r="N106" s="719"/>
      <c r="O106" s="424"/>
      <c r="P106" s="724"/>
      <c r="Q106" s="424"/>
    </row>
    <row r="107" spans="2:17" ht="46.15" customHeight="1">
      <c r="B107" s="424"/>
      <c r="C107" s="424"/>
      <c r="D107" s="653"/>
      <c r="E107" s="424"/>
      <c r="F107" s="424"/>
      <c r="G107" s="646"/>
      <c r="H107" s="654"/>
      <c r="I107" s="654"/>
      <c r="J107" s="424"/>
      <c r="K107" s="646"/>
      <c r="L107" s="646"/>
      <c r="M107" s="646"/>
      <c r="N107" s="646"/>
      <c r="O107" s="424"/>
      <c r="P107" s="646"/>
      <c r="Q107" s="424"/>
    </row>
    <row r="108" spans="2:17" ht="31.9" customHeight="1">
      <c r="B108" s="424"/>
      <c r="C108" s="424"/>
      <c r="D108" s="424"/>
      <c r="E108" s="424"/>
      <c r="F108" s="424"/>
      <c r="G108" s="646"/>
      <c r="H108" s="654"/>
      <c r="I108" s="654"/>
      <c r="J108" s="424"/>
      <c r="K108" s="646"/>
      <c r="L108" s="646"/>
      <c r="M108" s="646"/>
      <c r="N108" s="646"/>
      <c r="O108" s="424"/>
      <c r="P108" s="646"/>
      <c r="Q108" s="424"/>
    </row>
    <row r="109" spans="2:17" ht="36.6">
      <c r="B109" s="424"/>
      <c r="C109" s="424"/>
      <c r="D109" s="714"/>
      <c r="E109" s="714"/>
      <c r="F109" s="714"/>
      <c r="G109" s="714"/>
      <c r="H109" s="424"/>
      <c r="I109" s="424"/>
      <c r="J109" s="424"/>
      <c r="K109" s="424"/>
      <c r="L109" s="424"/>
      <c r="M109" s="646"/>
      <c r="N109" s="646"/>
      <c r="O109" s="424"/>
      <c r="P109" s="646"/>
      <c r="Q109" s="424"/>
    </row>
    <row r="110" spans="2:17">
      <c r="B110" s="424"/>
      <c r="C110" s="424"/>
      <c r="D110" s="424"/>
      <c r="E110" s="424"/>
      <c r="F110" s="424"/>
      <c r="G110" s="424"/>
      <c r="H110" s="424"/>
      <c r="I110" s="424"/>
      <c r="J110" s="424"/>
      <c r="K110" s="424"/>
      <c r="L110" s="424"/>
      <c r="M110" s="646"/>
      <c r="N110" s="646"/>
      <c r="O110" s="424"/>
      <c r="P110" s="646"/>
      <c r="Q110" s="424"/>
    </row>
    <row r="111" spans="2:17" ht="34.15" customHeight="1">
      <c r="B111" s="424"/>
      <c r="C111" s="424"/>
      <c r="D111" s="712"/>
      <c r="E111" s="712"/>
      <c r="F111" s="712"/>
      <c r="G111" s="712"/>
      <c r="H111" s="424"/>
      <c r="I111" s="424"/>
      <c r="J111" s="424"/>
      <c r="K111" s="424"/>
      <c r="L111" s="424"/>
      <c r="M111" s="646"/>
      <c r="N111" s="646"/>
      <c r="O111" s="424"/>
      <c r="P111" s="646"/>
      <c r="Q111" s="424"/>
    </row>
    <row r="112" spans="2:17">
      <c r="B112" s="424"/>
      <c r="C112" s="424"/>
      <c r="D112" s="424"/>
      <c r="E112" s="424"/>
      <c r="F112" s="424"/>
      <c r="G112" s="424"/>
      <c r="H112" s="424"/>
      <c r="I112" s="424"/>
      <c r="J112" s="424"/>
      <c r="K112" s="424"/>
      <c r="L112" s="424"/>
      <c r="M112" s="646"/>
      <c r="N112" s="646"/>
      <c r="O112" s="424"/>
      <c r="P112" s="646"/>
      <c r="Q112" s="424"/>
    </row>
    <row r="113" spans="2:17" ht="36.6">
      <c r="B113" s="425"/>
      <c r="C113" s="425"/>
      <c r="D113" s="713"/>
      <c r="E113" s="713"/>
      <c r="F113" s="713"/>
      <c r="G113" s="713"/>
      <c r="H113" s="425"/>
      <c r="I113" s="425"/>
      <c r="J113" s="425"/>
      <c r="K113" s="425"/>
      <c r="L113" s="425"/>
      <c r="M113" s="425"/>
      <c r="N113" s="425"/>
      <c r="O113" s="425"/>
      <c r="P113" s="425"/>
      <c r="Q113" s="425"/>
    </row>
    <row r="114" spans="2:17">
      <c r="B114" s="424"/>
      <c r="C114" s="424"/>
      <c r="D114" s="424"/>
      <c r="E114" s="424"/>
      <c r="F114" s="424"/>
      <c r="G114" s="424"/>
      <c r="H114" s="424"/>
      <c r="I114" s="424"/>
      <c r="J114" s="424"/>
      <c r="K114" s="424"/>
      <c r="L114" s="424"/>
      <c r="M114" s="424"/>
      <c r="N114" s="424"/>
      <c r="O114" s="424"/>
      <c r="P114" s="424"/>
      <c r="Q114" s="424"/>
    </row>
    <row r="115" spans="2:17">
      <c r="B115" s="424"/>
      <c r="C115" s="424"/>
      <c r="D115" s="424"/>
      <c r="E115" s="424"/>
      <c r="F115" s="424"/>
      <c r="G115" s="424"/>
      <c r="H115" s="424"/>
      <c r="I115" s="424"/>
      <c r="J115" s="424"/>
      <c r="K115" s="424"/>
      <c r="L115" s="424"/>
      <c r="M115" s="424"/>
      <c r="N115" s="424"/>
      <c r="O115" s="424"/>
      <c r="P115" s="424"/>
      <c r="Q115" s="424"/>
    </row>
    <row r="116" spans="2:17">
      <c r="B116" s="424"/>
      <c r="C116" s="424"/>
      <c r="D116" s="424"/>
      <c r="E116" s="424"/>
      <c r="F116" s="424"/>
      <c r="G116" s="424"/>
      <c r="H116" s="424"/>
      <c r="I116" s="424"/>
      <c r="J116" s="424"/>
      <c r="K116" s="424"/>
      <c r="L116" s="424"/>
      <c r="M116" s="424"/>
      <c r="N116" s="424"/>
      <c r="O116" s="424"/>
      <c r="P116" s="424"/>
      <c r="Q116" s="424"/>
    </row>
    <row r="117" spans="2:17">
      <c r="B117" s="424"/>
      <c r="C117" s="424"/>
      <c r="D117" s="424"/>
      <c r="E117" s="424"/>
      <c r="F117" s="424"/>
      <c r="G117" s="424"/>
      <c r="H117" s="424"/>
      <c r="I117" s="424"/>
      <c r="J117" s="424"/>
      <c r="K117" s="424"/>
      <c r="L117" s="424"/>
      <c r="M117" s="424"/>
      <c r="N117" s="424"/>
      <c r="O117" s="424"/>
      <c r="P117" s="424"/>
      <c r="Q117" s="424"/>
    </row>
    <row r="118" spans="2:17" ht="58.9" customHeight="1">
      <c r="B118" s="424"/>
      <c r="C118" s="424"/>
      <c r="D118" s="424"/>
      <c r="E118" s="424"/>
      <c r="F118" s="424"/>
      <c r="G118" s="424"/>
      <c r="H118" s="424"/>
      <c r="I118" s="424"/>
      <c r="J118" s="424"/>
      <c r="K118" s="424"/>
      <c r="L118" s="424"/>
      <c r="M118" s="424"/>
      <c r="N118" s="424"/>
      <c r="O118" s="424"/>
      <c r="P118" s="424"/>
      <c r="Q118" s="424"/>
    </row>
    <row r="119" spans="2:17">
      <c r="B119" s="424"/>
      <c r="C119" s="424"/>
      <c r="D119" s="424"/>
      <c r="E119" s="424"/>
      <c r="F119" s="424"/>
      <c r="G119" s="424"/>
      <c r="H119" s="424"/>
      <c r="I119" s="424"/>
      <c r="J119" s="424"/>
      <c r="K119" s="424"/>
      <c r="L119" s="424"/>
      <c r="M119" s="424"/>
      <c r="N119" s="424"/>
      <c r="O119" s="424"/>
      <c r="P119" s="424"/>
      <c r="Q119" s="424"/>
    </row>
    <row r="120" spans="2:17" ht="78" customHeight="1">
      <c r="B120" s="655"/>
      <c r="C120" s="656"/>
      <c r="D120" s="671" t="s">
        <v>431</v>
      </c>
      <c r="E120" s="656"/>
      <c r="F120" s="656"/>
      <c r="G120" s="656"/>
      <c r="H120" s="656"/>
      <c r="I120" s="656"/>
      <c r="J120" s="656"/>
      <c r="K120" s="656"/>
      <c r="L120" s="656"/>
      <c r="M120" s="656"/>
      <c r="N120" s="656"/>
      <c r="O120" s="656"/>
      <c r="P120" s="656"/>
      <c r="Q120" s="657"/>
    </row>
    <row r="121" spans="2:17">
      <c r="B121" s="489"/>
      <c r="C121" s="424"/>
      <c r="D121" s="424"/>
      <c r="E121" s="424"/>
      <c r="F121" s="424"/>
      <c r="G121" s="424"/>
      <c r="H121" s="424"/>
      <c r="I121" s="424"/>
      <c r="J121" s="424"/>
      <c r="K121" s="424"/>
      <c r="L121" s="424"/>
      <c r="M121" s="424"/>
      <c r="N121" s="424"/>
      <c r="O121" s="424"/>
      <c r="P121" s="424"/>
      <c r="Q121" s="490"/>
    </row>
    <row r="122" spans="2:17" ht="34.15" customHeight="1">
      <c r="B122" s="489"/>
      <c r="C122" s="658" t="s">
        <v>432</v>
      </c>
      <c r="D122" s="448"/>
      <c r="E122" s="448"/>
      <c r="F122" s="448"/>
      <c r="G122" s="448"/>
      <c r="H122" s="448"/>
      <c r="I122" s="448"/>
      <c r="J122" s="448"/>
      <c r="K122" s="448"/>
      <c r="L122" s="448"/>
      <c r="M122" s="448"/>
      <c r="N122" s="448"/>
      <c r="O122" s="448"/>
      <c r="P122" s="448"/>
      <c r="Q122" s="490"/>
    </row>
    <row r="123" spans="2:17" ht="15" customHeight="1">
      <c r="B123" s="489"/>
      <c r="C123" s="448"/>
      <c r="D123" s="448"/>
      <c r="E123" s="448"/>
      <c r="F123" s="448"/>
      <c r="G123" s="448"/>
      <c r="H123" s="448"/>
      <c r="I123" s="448"/>
      <c r="J123" s="448"/>
      <c r="K123" s="448"/>
      <c r="L123" s="448"/>
      <c r="M123" s="448"/>
      <c r="N123" s="448"/>
      <c r="O123" s="448"/>
      <c r="P123" s="448"/>
      <c r="Q123" s="490"/>
    </row>
    <row r="124" spans="2:17" ht="15" customHeight="1">
      <c r="B124" s="489"/>
      <c r="C124" s="710" t="s">
        <v>433</v>
      </c>
      <c r="D124" s="710"/>
      <c r="E124" s="710"/>
      <c r="F124" s="710"/>
      <c r="G124" s="710"/>
      <c r="H124" s="710"/>
      <c r="I124" s="710"/>
      <c r="J124" s="710"/>
      <c r="K124" s="710"/>
      <c r="L124" s="710"/>
      <c r="M124" s="710"/>
      <c r="N124" s="710"/>
      <c r="O124" s="710"/>
      <c r="P124" s="710"/>
      <c r="Q124" s="490"/>
    </row>
    <row r="125" spans="2:17" ht="30" customHeight="1">
      <c r="B125" s="489"/>
      <c r="C125" s="710"/>
      <c r="D125" s="710"/>
      <c r="E125" s="710"/>
      <c r="F125" s="710"/>
      <c r="G125" s="710"/>
      <c r="H125" s="710"/>
      <c r="I125" s="710"/>
      <c r="J125" s="710"/>
      <c r="K125" s="710"/>
      <c r="L125" s="710"/>
      <c r="M125" s="710"/>
      <c r="N125" s="710"/>
      <c r="O125" s="710"/>
      <c r="P125" s="710"/>
      <c r="Q125" s="490"/>
    </row>
    <row r="126" spans="2:17" ht="15" customHeight="1">
      <c r="B126" s="489"/>
      <c r="C126" s="710" t="s">
        <v>434</v>
      </c>
      <c r="D126" s="710"/>
      <c r="E126" s="710"/>
      <c r="F126" s="710"/>
      <c r="G126" s="710"/>
      <c r="H126" s="710"/>
      <c r="I126" s="710"/>
      <c r="J126" s="710"/>
      <c r="K126" s="710"/>
      <c r="L126" s="710"/>
      <c r="M126" s="710"/>
      <c r="N126" s="710"/>
      <c r="O126" s="710"/>
      <c r="P126" s="710"/>
      <c r="Q126" s="490"/>
    </row>
    <row r="127" spans="2:17" ht="15" customHeight="1">
      <c r="B127" s="489"/>
      <c r="C127" s="710"/>
      <c r="D127" s="710"/>
      <c r="E127" s="710"/>
      <c r="F127" s="710"/>
      <c r="G127" s="710"/>
      <c r="H127" s="710"/>
      <c r="I127" s="710"/>
      <c r="J127" s="710"/>
      <c r="K127" s="710"/>
      <c r="L127" s="710"/>
      <c r="M127" s="710"/>
      <c r="N127" s="710"/>
      <c r="O127" s="710"/>
      <c r="P127" s="710"/>
      <c r="Q127" s="490"/>
    </row>
    <row r="128" spans="2:17" ht="15" customHeight="1">
      <c r="B128" s="489"/>
      <c r="C128" s="698"/>
      <c r="D128" s="698"/>
      <c r="E128" s="698"/>
      <c r="F128" s="698"/>
      <c r="G128" s="698"/>
      <c r="H128" s="698"/>
      <c r="I128" s="698"/>
      <c r="J128" s="698"/>
      <c r="K128" s="698"/>
      <c r="L128" s="698"/>
      <c r="M128" s="698"/>
      <c r="N128" s="698"/>
      <c r="O128" s="698"/>
      <c r="P128" s="698"/>
      <c r="Q128" s="490"/>
    </row>
    <row r="129" spans="2:17" ht="15" customHeight="1">
      <c r="B129" s="491"/>
      <c r="C129" s="711"/>
      <c r="D129" s="711"/>
      <c r="E129" s="711"/>
      <c r="F129" s="711"/>
      <c r="G129" s="711"/>
      <c r="H129" s="711"/>
      <c r="I129" s="711"/>
      <c r="J129" s="711"/>
      <c r="K129" s="711"/>
      <c r="L129" s="711"/>
      <c r="M129" s="711"/>
      <c r="N129" s="711"/>
      <c r="O129" s="711"/>
      <c r="P129" s="711"/>
      <c r="Q129" s="492"/>
    </row>
    <row r="130" spans="2:17">
      <c r="B130" s="424"/>
      <c r="C130" s="698"/>
      <c r="D130" s="698"/>
      <c r="E130" s="698"/>
      <c r="F130" s="698"/>
      <c r="G130" s="698"/>
      <c r="H130" s="698"/>
      <c r="I130" s="698"/>
      <c r="J130" s="698"/>
      <c r="K130" s="698"/>
      <c r="L130" s="698"/>
      <c r="M130" s="698"/>
      <c r="N130" s="698"/>
      <c r="O130" s="698"/>
      <c r="P130" s="698"/>
      <c r="Q130" s="424"/>
    </row>
    <row r="131" spans="2:17">
      <c r="B131" s="424"/>
      <c r="C131" s="698"/>
      <c r="D131" s="698"/>
      <c r="E131" s="698"/>
      <c r="F131" s="698"/>
      <c r="G131" s="698"/>
      <c r="H131" s="698"/>
      <c r="I131" s="698"/>
      <c r="J131" s="698"/>
      <c r="K131" s="698"/>
      <c r="L131" s="698"/>
      <c r="M131" s="698"/>
      <c r="N131" s="698"/>
      <c r="O131" s="698"/>
      <c r="P131" s="698"/>
      <c r="Q131" s="424"/>
    </row>
    <row r="132" spans="2:17">
      <c r="B132" s="424"/>
      <c r="C132" s="698"/>
      <c r="D132" s="698"/>
      <c r="E132" s="698"/>
      <c r="F132" s="698"/>
      <c r="G132" s="698"/>
      <c r="H132" s="698"/>
      <c r="I132" s="698"/>
      <c r="J132" s="698"/>
      <c r="K132" s="698"/>
      <c r="L132" s="698"/>
      <c r="M132" s="698"/>
      <c r="N132" s="698"/>
      <c r="O132" s="698"/>
      <c r="P132" s="698"/>
      <c r="Q132" s="424"/>
    </row>
    <row r="133" spans="2:17">
      <c r="B133" s="424"/>
      <c r="C133" s="698"/>
      <c r="D133" s="698"/>
      <c r="E133" s="698"/>
      <c r="F133" s="698"/>
      <c r="G133" s="698"/>
      <c r="H133" s="698"/>
      <c r="I133" s="698"/>
      <c r="J133" s="698"/>
      <c r="K133" s="698"/>
      <c r="L133" s="698"/>
      <c r="M133" s="698"/>
      <c r="N133" s="698"/>
      <c r="O133" s="698"/>
      <c r="P133" s="698"/>
      <c r="Q133" s="424"/>
    </row>
    <row r="134" spans="2:17">
      <c r="B134" s="424"/>
      <c r="C134" s="424"/>
      <c r="D134" s="424"/>
      <c r="E134" s="424"/>
      <c r="F134" s="424"/>
      <c r="G134" s="424"/>
      <c r="H134" s="424"/>
      <c r="I134" s="424"/>
      <c r="J134" s="424"/>
      <c r="K134" s="424"/>
      <c r="L134" s="424"/>
      <c r="M134" s="424"/>
      <c r="N134" s="424"/>
      <c r="O134" s="424"/>
      <c r="P134" s="424"/>
      <c r="Q134" s="424"/>
    </row>
    <row r="135" spans="2:17">
      <c r="B135" s="424"/>
      <c r="C135" s="424"/>
      <c r="D135" s="424"/>
      <c r="E135" s="424"/>
      <c r="F135" s="424"/>
      <c r="G135" s="424"/>
      <c r="H135" s="424"/>
      <c r="I135" s="424"/>
      <c r="J135" s="424"/>
      <c r="K135" s="424"/>
      <c r="L135" s="424"/>
      <c r="M135" s="424"/>
      <c r="N135" s="424"/>
      <c r="O135" s="424"/>
      <c r="P135" s="424"/>
      <c r="Q135" s="424"/>
    </row>
    <row r="136" spans="2:17">
      <c r="B136" s="424"/>
      <c r="C136" s="424"/>
      <c r="D136" s="424"/>
      <c r="E136" s="424"/>
      <c r="F136" s="424"/>
      <c r="G136" s="424"/>
      <c r="H136" s="424"/>
      <c r="I136" s="424"/>
      <c r="J136" s="424"/>
      <c r="K136" s="424"/>
      <c r="L136" s="424"/>
      <c r="M136" s="424"/>
      <c r="N136" s="424"/>
      <c r="O136" s="424"/>
      <c r="P136" s="424"/>
      <c r="Q136" s="424"/>
    </row>
    <row r="137" spans="2:17">
      <c r="B137" s="424"/>
      <c r="C137" s="424"/>
      <c r="D137" s="424"/>
      <c r="E137" s="424"/>
      <c r="F137" s="424"/>
      <c r="G137" s="424"/>
      <c r="H137" s="424"/>
      <c r="I137" s="424"/>
      <c r="J137" s="424"/>
      <c r="K137" s="424"/>
      <c r="L137" s="424"/>
      <c r="M137" s="424"/>
      <c r="N137" s="424"/>
      <c r="O137" s="424"/>
      <c r="P137" s="424"/>
      <c r="Q137" s="424"/>
    </row>
    <row r="138" spans="2:17">
      <c r="B138" s="424"/>
      <c r="C138" s="424"/>
      <c r="D138" s="424"/>
      <c r="E138" s="424"/>
      <c r="F138" s="424"/>
      <c r="G138" s="424"/>
      <c r="H138" s="424"/>
      <c r="I138" s="424"/>
      <c r="J138" s="424"/>
      <c r="K138" s="424"/>
      <c r="L138" s="424"/>
      <c r="M138" s="424"/>
      <c r="N138" s="424"/>
      <c r="O138" s="424"/>
      <c r="P138" s="424"/>
      <c r="Q138" s="424"/>
    </row>
    <row r="139" spans="2:17">
      <c r="B139" s="424"/>
      <c r="C139" s="424"/>
      <c r="D139" s="424"/>
      <c r="E139" s="424"/>
      <c r="F139" s="424"/>
      <c r="G139" s="424"/>
      <c r="H139" s="424"/>
      <c r="I139" s="424"/>
      <c r="J139" s="424"/>
      <c r="K139" s="424"/>
      <c r="L139" s="424"/>
      <c r="M139" s="424"/>
      <c r="N139" s="424"/>
      <c r="O139" s="424"/>
      <c r="P139" s="424"/>
      <c r="Q139" s="424"/>
    </row>
    <row r="140" spans="2:17" ht="10.9" customHeight="1">
      <c r="B140" s="424"/>
      <c r="C140" s="424"/>
      <c r="D140" s="424"/>
      <c r="E140" s="424"/>
      <c r="F140" s="424"/>
      <c r="G140" s="424"/>
      <c r="H140" s="424"/>
      <c r="I140" s="424"/>
      <c r="J140" s="424"/>
      <c r="K140" s="424"/>
      <c r="L140" s="424"/>
      <c r="M140" s="424"/>
      <c r="N140" s="424"/>
      <c r="O140" s="424"/>
      <c r="P140" s="424"/>
      <c r="Q140" s="424"/>
    </row>
    <row r="141" spans="2:17">
      <c r="B141" s="424"/>
      <c r="C141" s="424"/>
      <c r="D141" s="424"/>
      <c r="E141" s="424"/>
      <c r="F141" s="424"/>
      <c r="G141" s="424"/>
      <c r="H141" s="424"/>
      <c r="I141" s="424"/>
      <c r="J141" s="424"/>
      <c r="K141" s="424"/>
      <c r="L141" s="424"/>
      <c r="M141" s="424"/>
      <c r="N141" s="424"/>
      <c r="O141" s="424"/>
      <c r="P141" s="424"/>
      <c r="Q141" s="424"/>
    </row>
    <row r="142" spans="2:17" ht="1.9" customHeight="1">
      <c r="B142" s="424"/>
      <c r="C142" s="424"/>
      <c r="D142" s="424"/>
      <c r="E142" s="424"/>
      <c r="F142" s="424"/>
      <c r="G142" s="424"/>
      <c r="H142" s="424"/>
      <c r="I142" s="424"/>
      <c r="J142" s="424"/>
      <c r="K142" s="424"/>
      <c r="L142" s="424"/>
      <c r="M142" s="424"/>
      <c r="N142" s="424"/>
      <c r="O142" s="424"/>
      <c r="P142" s="424"/>
      <c r="Q142" s="424"/>
    </row>
    <row r="143" spans="2:17" ht="97.9" customHeight="1">
      <c r="B143" s="424"/>
      <c r="C143" s="424"/>
      <c r="D143" s="424"/>
      <c r="E143" s="634" t="s">
        <v>10</v>
      </c>
      <c r="F143" s="424"/>
      <c r="G143" s="699" t="str" cm="1">
        <f t="array" ref="G143">IFERROR(_xlfn.IFS(DNSHsel="Adaptación",INDEX(_xlfn._xlws.FILTER(Tabla_Taxo[NHDS_adaptacion],(Tabla_Taxo[Objetivo]=ObjetivoSel)*(Tabla_Taxo[Sector]=SectorSel)*(Tabla_Taxo[Actividad]=ActividadSel)),1),DNSHsel="Protección y restauración de la biodiversidad y ecosistemas",INDEX(_xlfn._xlws.FILTER(Tabla_Taxo[NHDS_biodiversidad],(Tabla_Taxo[Objetivo]=ObjetivoSel)*(Tabla_Taxo[Sector]=SectorSel)*(Tabla_Taxo[Actividad]=ActividadSel)),1),DNSHsel="Transición hacia una economía circular",INDEX(_xlfn._xlws.FILTER(Tabla_Taxo[NHDS_economiacircular],(Tabla_Taxo[Objetivo]=ObjetivoSel)*(Tabla_Taxo[Sector]=SectorSel)*(Tabla_Taxo[Actividad]=ActividadSel)),1),DNSHsel="Uso sostenible y protección del recurso hídrico y ecosistemas marinos",INDEX(_xlfn._xlws.FILTER(Tabla_Taxo[NHDS_recursohidrico],(Tabla_Taxo[Objetivo]=ObjetivoSel)*(Tabla_Taxo[Sector]=SectorSel)*(Tabla_Taxo[Actividad]=ActividadSel)),1),DNSHsel="Prevención y control de la contaminación",INDEX(_xlfn._xlws.FILTER(Tabla_Taxo[NHDS_contaminacion],(Tabla_Taxo[Objetivo]=ObjetivoSel)*(Tabla_Taxo[Sector]=SectorSel)*(Tabla_Taxo[Actividad]=ActividadSel)),1),DNSHsel="Gestión del suelo",INDEX(_xlfn._xlws.FILTER(Tabla_Taxo[NHDS_suelo],(Tabla_Taxo[Objetivo]=ObjetivoSel)*(Tabla_Taxo[Sector]=SectorSel)*(Tabla_Taxo[Actividad]=ActividadSel)),1)),"")</f>
        <v>1. Evitar los vertimientos a cuerpos de agua y generación de residuos durante la construcción de las plantas.
2. Aplicar las técnicas de ingeniería apropiadas y prácticas para la reducción del ruido y vibraciones, determinadas por las autoridades competentes.
3. Establecer un plan de gestión de la cuenca fluvial.</v>
      </c>
      <c r="H143" s="700"/>
      <c r="I143" s="700"/>
      <c r="J143" s="700"/>
      <c r="K143" s="700"/>
      <c r="L143" s="701"/>
      <c r="M143" s="424"/>
      <c r="N143" s="708" t="str" cm="1">
        <f t="array" ref="N143">IFERROR(_xlfn.IFS(DNSHsel="Adaptación",INDEX(_xlfn._xlws.FILTER(Tabla_Taxo[Doc_adaptacion],(Tabla_Taxo[Objetivo]=ObjetivoSel)*(Tabla_Taxo[Sector]=SectorSel)*(Tabla_Taxo[Actividad]=ActividadSel)),1),DNSHsel="Protección y restauración de la biodiversidad y ecosistemas",INDEX(_xlfn._xlws.FILTER(Tabla_Taxo[Doc_biodiversidad],(Tabla_Taxo[Objetivo]=ObjetivoSel)*(Tabla_Taxo[Sector]=SectorSel)*(Tabla_Taxo[Actividad]=ActividadSel)),1),DNSHsel="Transición hacia una economía circular",INDEX(_xlfn._xlws.FILTER(Tabla_Taxo[Doc_economiacircular],(Tabla_Taxo[Objetivo]=ObjetivoSel)*(Tabla_Taxo[Sector]=SectorSel)*(Tabla_Taxo[Actividad]=ActividadSel)),1),DNSHsel="Uso sostenible y protección del recurso hídrico y ecosistemas marinos",INDEX(_xlfn._xlws.FILTER(Tabla_Taxo[Doc_recursohidrico],(Tabla_Taxo[Objetivo]=ObjetivoSel)*(Tabla_Taxo[Sector]=SectorSel)*(Tabla_Taxo[Actividad]=ActividadSel)),1),DNSHsel="Prevención y control de la contaminación",INDEX(_xlfn._xlws.FILTER(Tabla_Taxo[Doc_contaminacion],(Tabla_Taxo[Objetivo]=ObjetivoSel)*(Tabla_Taxo[Sector]=SectorSel)*(Tabla_Taxo[Actividad]=ActividadSel)),1),DNSHsel="Gestión del suelo",INDEX(_xlfn._xlws.FILTER(Tabla_Taxo[Doc_suelo],(Tabla_Taxo[Objetivo]=ObjetivoSel)*(Tabla_Taxo[Sector]=SectorSel)*(Tabla_Taxo[Actividad]=ActividadSel)),1)),"")</f>
        <v>1. Solicitar el estudio de impacto ambiental, donde se detalle la evaluación de vertimientos a cuerpos de agua
2. Solicitar un plan de manejo ambiental donde se detalle la evaluación de ruido y vibraciones de residuos provenientes de la construcción. Así mismo, se debe evidenciar la gestión de contaminación auditiva.
3. Solicitar y verificar el plan de gestión de la cuenca fluvial</v>
      </c>
      <c r="O143" s="708"/>
      <c r="P143" s="708"/>
      <c r="Q143" s="424"/>
    </row>
    <row r="144" spans="2:17" ht="30" customHeight="1">
      <c r="B144" s="424"/>
      <c r="C144" s="424"/>
      <c r="D144" s="424"/>
      <c r="E144" s="424"/>
      <c r="F144" s="424"/>
      <c r="G144" s="702"/>
      <c r="H144" s="703"/>
      <c r="I144" s="703"/>
      <c r="J144" s="703"/>
      <c r="K144" s="703"/>
      <c r="L144" s="704"/>
      <c r="M144" s="424"/>
      <c r="N144" s="708"/>
      <c r="O144" s="708"/>
      <c r="P144" s="708"/>
      <c r="Q144" s="424"/>
    </row>
    <row r="145" spans="2:17" ht="15" customHeight="1">
      <c r="B145" s="424"/>
      <c r="C145" s="424"/>
      <c r="D145" s="424"/>
      <c r="E145" s="424"/>
      <c r="F145" s="424"/>
      <c r="G145" s="702"/>
      <c r="H145" s="703"/>
      <c r="I145" s="703"/>
      <c r="J145" s="703"/>
      <c r="K145" s="703"/>
      <c r="L145" s="704"/>
      <c r="M145" s="424"/>
      <c r="N145" s="708"/>
      <c r="O145" s="708"/>
      <c r="P145" s="708"/>
      <c r="Q145" s="424"/>
    </row>
    <row r="146" spans="2:17" ht="15" customHeight="1">
      <c r="B146" s="424"/>
      <c r="C146" s="424"/>
      <c r="D146" s="424"/>
      <c r="E146" s="424"/>
      <c r="F146" s="424"/>
      <c r="G146" s="702"/>
      <c r="H146" s="703"/>
      <c r="I146" s="703"/>
      <c r="J146" s="703"/>
      <c r="K146" s="703"/>
      <c r="L146" s="704"/>
      <c r="M146" s="424"/>
      <c r="N146" s="708"/>
      <c r="O146" s="708"/>
      <c r="P146" s="708"/>
      <c r="Q146" s="424"/>
    </row>
    <row r="147" spans="2:17" ht="15" customHeight="1">
      <c r="B147" s="424"/>
      <c r="C147" s="424"/>
      <c r="D147" s="424"/>
      <c r="E147" s="424"/>
      <c r="F147" s="424"/>
      <c r="G147" s="702"/>
      <c r="H147" s="703"/>
      <c r="I147" s="703"/>
      <c r="J147" s="703"/>
      <c r="K147" s="703"/>
      <c r="L147" s="704"/>
      <c r="M147" s="424"/>
      <c r="N147" s="708"/>
      <c r="O147" s="708"/>
      <c r="P147" s="708"/>
      <c r="Q147" s="424"/>
    </row>
    <row r="148" spans="2:17" ht="15" customHeight="1">
      <c r="B148" s="424"/>
      <c r="C148" s="424"/>
      <c r="D148" s="424"/>
      <c r="E148" s="424"/>
      <c r="F148" s="424"/>
      <c r="G148" s="702"/>
      <c r="H148" s="703"/>
      <c r="I148" s="703"/>
      <c r="J148" s="703"/>
      <c r="K148" s="703"/>
      <c r="L148" s="704"/>
      <c r="M148" s="424"/>
      <c r="N148" s="708"/>
      <c r="O148" s="708"/>
      <c r="P148" s="708"/>
      <c r="Q148" s="424"/>
    </row>
    <row r="149" spans="2:17" ht="15" customHeight="1">
      <c r="B149" s="424"/>
      <c r="C149" s="424"/>
      <c r="D149" s="424"/>
      <c r="E149" s="424"/>
      <c r="F149" s="424"/>
      <c r="G149" s="702"/>
      <c r="H149" s="703"/>
      <c r="I149" s="703"/>
      <c r="J149" s="703"/>
      <c r="K149" s="703"/>
      <c r="L149" s="704"/>
      <c r="M149" s="424"/>
      <c r="N149" s="708"/>
      <c r="O149" s="708"/>
      <c r="P149" s="708"/>
      <c r="Q149" s="424"/>
    </row>
    <row r="150" spans="2:17" ht="15" customHeight="1">
      <c r="B150" s="424"/>
      <c r="C150" s="424"/>
      <c r="D150" s="424"/>
      <c r="E150" s="424"/>
      <c r="F150" s="424"/>
      <c r="G150" s="702"/>
      <c r="H150" s="703"/>
      <c r="I150" s="703"/>
      <c r="J150" s="703"/>
      <c r="K150" s="703"/>
      <c r="L150" s="704"/>
      <c r="M150" s="424"/>
      <c r="N150" s="708"/>
      <c r="O150" s="708"/>
      <c r="P150" s="708"/>
      <c r="Q150" s="424"/>
    </row>
    <row r="151" spans="2:17" ht="15" customHeight="1">
      <c r="B151" s="424"/>
      <c r="C151" s="424"/>
      <c r="D151" s="424"/>
      <c r="E151" s="424"/>
      <c r="F151" s="424"/>
      <c r="G151" s="702"/>
      <c r="H151" s="703"/>
      <c r="I151" s="703"/>
      <c r="J151" s="703"/>
      <c r="K151" s="703"/>
      <c r="L151" s="704"/>
      <c r="M151" s="424"/>
      <c r="N151" s="708"/>
      <c r="O151" s="708"/>
      <c r="P151" s="708"/>
      <c r="Q151" s="424"/>
    </row>
    <row r="152" spans="2:17" ht="15" customHeight="1">
      <c r="B152" s="424"/>
      <c r="C152" s="424"/>
      <c r="D152" s="424"/>
      <c r="E152" s="424"/>
      <c r="F152" s="424"/>
      <c r="G152" s="702"/>
      <c r="H152" s="703"/>
      <c r="I152" s="703"/>
      <c r="J152" s="703"/>
      <c r="K152" s="703"/>
      <c r="L152" s="704"/>
      <c r="M152" s="424"/>
      <c r="N152" s="708"/>
      <c r="O152" s="708"/>
      <c r="P152" s="708"/>
      <c r="Q152" s="424"/>
    </row>
    <row r="153" spans="2:17" ht="15" customHeight="1">
      <c r="B153" s="424"/>
      <c r="C153" s="424"/>
      <c r="D153" s="424"/>
      <c r="E153" s="424"/>
      <c r="F153" s="424"/>
      <c r="G153" s="702"/>
      <c r="H153" s="703"/>
      <c r="I153" s="703"/>
      <c r="J153" s="703"/>
      <c r="K153" s="703"/>
      <c r="L153" s="704"/>
      <c r="M153" s="424"/>
      <c r="N153" s="708"/>
      <c r="O153" s="708"/>
      <c r="P153" s="708"/>
      <c r="Q153" s="424"/>
    </row>
    <row r="154" spans="2:17" ht="15" customHeight="1">
      <c r="B154" s="424"/>
      <c r="C154" s="424"/>
      <c r="D154" s="424"/>
      <c r="E154" s="424"/>
      <c r="F154" s="424"/>
      <c r="G154" s="702"/>
      <c r="H154" s="703"/>
      <c r="I154" s="703"/>
      <c r="J154" s="703"/>
      <c r="K154" s="703"/>
      <c r="L154" s="704"/>
      <c r="M154" s="424"/>
      <c r="N154" s="708"/>
      <c r="O154" s="708"/>
      <c r="P154" s="708"/>
      <c r="Q154" s="424"/>
    </row>
    <row r="155" spans="2:17" ht="15" customHeight="1">
      <c r="B155" s="424"/>
      <c r="C155" s="424"/>
      <c r="D155" s="424"/>
      <c r="E155" s="424"/>
      <c r="F155" s="424"/>
      <c r="G155" s="702"/>
      <c r="H155" s="703"/>
      <c r="I155" s="703"/>
      <c r="J155" s="703"/>
      <c r="K155" s="703"/>
      <c r="L155" s="704"/>
      <c r="M155" s="424"/>
      <c r="N155" s="708"/>
      <c r="O155" s="708"/>
      <c r="P155" s="708"/>
      <c r="Q155" s="424"/>
    </row>
    <row r="156" spans="2:17" ht="79.150000000000006" customHeight="1">
      <c r="B156" s="424"/>
      <c r="C156" s="424"/>
      <c r="D156" s="646"/>
      <c r="E156" s="659" t="str" cm="1">
        <f t="array" ref="E156:E158">_xlfn.LET(_xlpm.obj,ObjetivoSel,_xlpm.sec,SectorSel,_xlpm.act,ActividadSel,_xlpm.crit_adap,INDEX(_xlfn._xlws.FILTER(Tabla_Taxo[NHDS_adaptacion],(Tabla_Taxo[Objetivo]=_xlpm.obj)*(Tabla_Taxo[Sector]=_xlpm.sec)*(Tabla_Taxo[Actividad]=_xlpm.act)),1),_xlpm.crit_bio,INDEX(_xlfn._xlws.FILTER(Tabla_Taxo[NHDS_biodiversidad],(Tabla_Taxo[Objetivo]=_xlpm.obj)*(Tabla_Taxo[Sector]=_xlpm.sec)*(Tabla_Taxo[Actividad]=_xlpm.act)),1),_xlpm.crit_circ,INDEX(_xlfn._xlws.FILTER(Tabla_Taxo[NHDS_economiacircular],(Tabla_Taxo[Objetivo]=_xlpm.obj)*(Tabla_Taxo[Sector]=_xlpm.sec)*(Tabla_Taxo[Actividad]=_xlpm.act)),1),_xlpm.crit_agua,INDEX(_xlfn._xlws.FILTER(Tabla_Taxo[NHDS_recursohidrico],(Tabla_Taxo[Objetivo]=_xlpm.obj)*(Tabla_Taxo[Sector]=_xlpm.sec)*(Tabla_Taxo[Actividad]=_xlpm.act)),1),_xlpm.crit_cont,INDEX(_xlfn._xlws.FILTER(Tabla_Taxo[NHDS_contaminacion],(Tabla_Taxo[Objetivo]=_xlpm.obj)*(Tabla_Taxo[Sector]=_xlpm.sec)*(Tabla_Taxo[Actividad]=_xlpm.act)),1),_xlpm.crit_suelo,INDEX(_xlfn._xlws.FILTER(Tabla_Taxo[NHDS_suelo],(Tabla_Taxo[Objetivo]=_xlpm.obj)*(Tabla_Taxo[Sector]=_xlpm.sec)*(Tabla_Taxo[Actividad]=_xlpm.act)),1),_xlpm.nombres,{"Adaptación","Protección y restauración de la biodiversidad y ecosistemas","Transición hacia una economía circular","Uso sostenible y protección del recurso hídrico y ecosistemas marinos","Prevención y control de la contaminación","Gestión del suelo"},_xlpm.criterios,_xlfn.HSTACK(_xlpm.crit_adap,_xlpm.crit_bio,_xlpm.crit_circ,_xlpm.crit_agua,_xlpm.crit_cont,_xlpm.crit_suelo),IFERROR(TRANSPOSE(_xlfn._xlws.FILTER(_xlpm.nombres,_xlpm.criterios&lt;&gt;"NA")),""))</f>
        <v>Protección y restauración de la biodiversidad y ecosistemas</v>
      </c>
      <c r="F156" s="424"/>
      <c r="G156" s="702"/>
      <c r="H156" s="703"/>
      <c r="I156" s="703"/>
      <c r="J156" s="703"/>
      <c r="K156" s="703"/>
      <c r="L156" s="704"/>
      <c r="M156" s="424"/>
      <c r="N156" s="708"/>
      <c r="O156" s="708"/>
      <c r="P156" s="708"/>
      <c r="Q156" s="424"/>
    </row>
    <row r="157" spans="2:17" ht="73.150000000000006" customHeight="1">
      <c r="B157" s="424"/>
      <c r="C157" s="424"/>
      <c r="D157" s="646"/>
      <c r="E157" s="660" t="str">
        <v>Uso sostenible y protección del recurso hídrico y ecosistemas marinos</v>
      </c>
      <c r="F157" s="424"/>
      <c r="G157" s="702"/>
      <c r="H157" s="703"/>
      <c r="I157" s="703"/>
      <c r="J157" s="703"/>
      <c r="K157" s="703"/>
      <c r="L157" s="704"/>
      <c r="M157" s="424"/>
      <c r="N157" s="708"/>
      <c r="O157" s="708"/>
      <c r="P157" s="708"/>
      <c r="Q157" s="424"/>
    </row>
    <row r="158" spans="2:17" ht="60" customHeight="1">
      <c r="B158" s="424"/>
      <c r="C158" s="424"/>
      <c r="D158" s="646"/>
      <c r="E158" s="659" t="str">
        <v>Prevención y control de la contaminación</v>
      </c>
      <c r="F158" s="424"/>
      <c r="G158" s="702"/>
      <c r="H158" s="703"/>
      <c r="I158" s="703"/>
      <c r="J158" s="703"/>
      <c r="K158" s="703"/>
      <c r="L158" s="704"/>
      <c r="M158" s="424"/>
      <c r="N158" s="708"/>
      <c r="O158" s="708"/>
      <c r="P158" s="708"/>
      <c r="Q158" s="424"/>
    </row>
    <row r="159" spans="2:17" ht="82.15" customHeight="1">
      <c r="B159" s="424"/>
      <c r="C159" s="424"/>
      <c r="D159" s="646"/>
      <c r="E159" s="659"/>
      <c r="F159" s="424"/>
      <c r="G159" s="702"/>
      <c r="H159" s="703"/>
      <c r="I159" s="703"/>
      <c r="J159" s="703"/>
      <c r="K159" s="703"/>
      <c r="L159" s="704"/>
      <c r="M159" s="424"/>
      <c r="N159" s="708"/>
      <c r="O159" s="708"/>
      <c r="P159" s="708"/>
      <c r="Q159" s="424"/>
    </row>
    <row r="160" spans="2:17" ht="60" customHeight="1">
      <c r="B160" s="424"/>
      <c r="C160" s="424"/>
      <c r="D160" s="646"/>
      <c r="E160" s="659"/>
      <c r="F160" s="424"/>
      <c r="G160" s="702"/>
      <c r="H160" s="703"/>
      <c r="I160" s="703"/>
      <c r="J160" s="703"/>
      <c r="K160" s="703"/>
      <c r="L160" s="704"/>
      <c r="M160" s="424"/>
      <c r="N160" s="708"/>
      <c r="O160" s="708"/>
      <c r="P160" s="708"/>
      <c r="Q160" s="424"/>
    </row>
    <row r="161" spans="2:17" ht="60" customHeight="1">
      <c r="B161" s="424"/>
      <c r="C161" s="424"/>
      <c r="D161" s="424"/>
      <c r="E161" s="659"/>
      <c r="F161" s="424"/>
      <c r="G161" s="702"/>
      <c r="H161" s="703"/>
      <c r="I161" s="703"/>
      <c r="J161" s="703"/>
      <c r="K161" s="703"/>
      <c r="L161" s="704"/>
      <c r="M161" s="424"/>
      <c r="N161" s="708"/>
      <c r="O161" s="708"/>
      <c r="P161" s="708"/>
      <c r="Q161" s="424"/>
    </row>
    <row r="162" spans="2:17" ht="60" customHeight="1">
      <c r="B162" s="424"/>
      <c r="C162" s="424"/>
      <c r="D162" s="424"/>
      <c r="E162" s="659"/>
      <c r="F162" s="424"/>
      <c r="G162" s="702"/>
      <c r="H162" s="703"/>
      <c r="I162" s="703"/>
      <c r="J162" s="703"/>
      <c r="K162" s="703"/>
      <c r="L162" s="704"/>
      <c r="M162" s="424"/>
      <c r="N162" s="708"/>
      <c r="O162" s="708"/>
      <c r="P162" s="708"/>
      <c r="Q162" s="424"/>
    </row>
    <row r="163" spans="2:17" ht="15" customHeight="1">
      <c r="B163" s="424"/>
      <c r="C163" s="424"/>
      <c r="D163" s="424"/>
      <c r="E163" s="424"/>
      <c r="F163" s="424"/>
      <c r="G163" s="702"/>
      <c r="H163" s="703"/>
      <c r="I163" s="703"/>
      <c r="J163" s="703"/>
      <c r="K163" s="703"/>
      <c r="L163" s="704"/>
      <c r="M163" s="424"/>
      <c r="N163" s="708"/>
      <c r="O163" s="708"/>
      <c r="P163" s="708"/>
      <c r="Q163" s="424"/>
    </row>
    <row r="164" spans="2:17" ht="15" customHeight="1">
      <c r="B164" s="424"/>
      <c r="C164" s="424"/>
      <c r="D164" s="424"/>
      <c r="E164" s="424"/>
      <c r="F164" s="424"/>
      <c r="G164" s="702"/>
      <c r="H164" s="703"/>
      <c r="I164" s="703"/>
      <c r="J164" s="703"/>
      <c r="K164" s="703"/>
      <c r="L164" s="704"/>
      <c r="M164" s="424"/>
      <c r="N164" s="708"/>
      <c r="O164" s="708"/>
      <c r="P164" s="708"/>
      <c r="Q164" s="424"/>
    </row>
    <row r="165" spans="2:17" ht="15" customHeight="1">
      <c r="B165" s="424"/>
      <c r="C165" s="424"/>
      <c r="D165" s="424"/>
      <c r="E165" s="424"/>
      <c r="F165" s="424"/>
      <c r="G165" s="702"/>
      <c r="H165" s="703"/>
      <c r="I165" s="703"/>
      <c r="J165" s="703"/>
      <c r="K165" s="703"/>
      <c r="L165" s="704"/>
      <c r="M165" s="424"/>
      <c r="N165" s="708"/>
      <c r="O165" s="708"/>
      <c r="P165" s="708"/>
      <c r="Q165" s="424"/>
    </row>
    <row r="166" spans="2:17" ht="73.900000000000006" customHeight="1">
      <c r="B166" s="424"/>
      <c r="C166" s="424"/>
      <c r="D166" s="709" t="str">
        <f>"Aplican " &amp; ROWS(_xlfn.ANCHORARRAY(Listas!$L$2)) &amp; " de 6 DNSH"</f>
        <v>Aplican 3 de 6 DNSH</v>
      </c>
      <c r="E166" s="709"/>
      <c r="F166" s="424"/>
      <c r="G166" s="702"/>
      <c r="H166" s="703"/>
      <c r="I166" s="703"/>
      <c r="J166" s="703"/>
      <c r="K166" s="703"/>
      <c r="L166" s="704"/>
      <c r="M166" s="424"/>
      <c r="N166" s="708"/>
      <c r="O166" s="708"/>
      <c r="P166" s="708"/>
      <c r="Q166" s="424"/>
    </row>
    <row r="167" spans="2:17" ht="15" customHeight="1">
      <c r="B167" s="424"/>
      <c r="C167" s="424"/>
      <c r="D167" s="709"/>
      <c r="E167" s="709"/>
      <c r="F167" s="424"/>
      <c r="G167" s="702"/>
      <c r="H167" s="703"/>
      <c r="I167" s="703"/>
      <c r="J167" s="703"/>
      <c r="K167" s="703"/>
      <c r="L167" s="704"/>
      <c r="M167" s="424"/>
      <c r="N167" s="708"/>
      <c r="O167" s="708"/>
      <c r="P167" s="708"/>
      <c r="Q167" s="424"/>
    </row>
    <row r="168" spans="2:17" ht="15" customHeight="1">
      <c r="B168" s="424"/>
      <c r="C168" s="424"/>
      <c r="D168" s="709"/>
      <c r="E168" s="709"/>
      <c r="F168" s="424"/>
      <c r="G168" s="702"/>
      <c r="H168" s="703"/>
      <c r="I168" s="703"/>
      <c r="J168" s="703"/>
      <c r="K168" s="703"/>
      <c r="L168" s="704"/>
      <c r="M168" s="424"/>
      <c r="N168" s="708"/>
      <c r="O168" s="708"/>
      <c r="P168" s="708"/>
      <c r="Q168" s="424"/>
    </row>
    <row r="169" spans="2:17" ht="15" customHeight="1">
      <c r="B169" s="424"/>
      <c r="C169" s="424"/>
      <c r="D169" s="709"/>
      <c r="E169" s="709"/>
      <c r="F169" s="424"/>
      <c r="G169" s="702"/>
      <c r="H169" s="703"/>
      <c r="I169" s="703"/>
      <c r="J169" s="703"/>
      <c r="K169" s="703"/>
      <c r="L169" s="704"/>
      <c r="M169" s="424"/>
      <c r="N169" s="708"/>
      <c r="O169" s="708"/>
      <c r="P169" s="708"/>
      <c r="Q169" s="424"/>
    </row>
    <row r="170" spans="2:17" ht="15" customHeight="1">
      <c r="B170" s="424"/>
      <c r="C170" s="424"/>
      <c r="D170" s="709"/>
      <c r="E170" s="709"/>
      <c r="F170" s="424"/>
      <c r="G170" s="702"/>
      <c r="H170" s="703"/>
      <c r="I170" s="703"/>
      <c r="J170" s="703"/>
      <c r="K170" s="703"/>
      <c r="L170" s="704"/>
      <c r="M170" s="424"/>
      <c r="N170" s="708"/>
      <c r="O170" s="708"/>
      <c r="P170" s="708"/>
      <c r="Q170" s="424"/>
    </row>
    <row r="171" spans="2:17" ht="15" customHeight="1">
      <c r="B171" s="424"/>
      <c r="C171" s="424"/>
      <c r="D171" s="424"/>
      <c r="E171" s="424"/>
      <c r="F171" s="424"/>
      <c r="G171" s="702"/>
      <c r="H171" s="703"/>
      <c r="I171" s="703"/>
      <c r="J171" s="703"/>
      <c r="K171" s="703"/>
      <c r="L171" s="704"/>
      <c r="M171" s="424"/>
      <c r="N171" s="708"/>
      <c r="O171" s="708"/>
      <c r="P171" s="708"/>
      <c r="Q171" s="424"/>
    </row>
    <row r="172" spans="2:17" ht="15" customHeight="1">
      <c r="B172" s="424"/>
      <c r="C172" s="424"/>
      <c r="D172" s="424"/>
      <c r="E172" s="424"/>
      <c r="F172" s="424"/>
      <c r="G172" s="702"/>
      <c r="H172" s="703"/>
      <c r="I172" s="703"/>
      <c r="J172" s="703"/>
      <c r="K172" s="703"/>
      <c r="L172" s="704"/>
      <c r="M172" s="424"/>
      <c r="N172" s="708"/>
      <c r="O172" s="708"/>
      <c r="P172" s="708"/>
      <c r="Q172" s="424"/>
    </row>
    <row r="173" spans="2:17" ht="15" customHeight="1">
      <c r="B173" s="424"/>
      <c r="C173" s="424"/>
      <c r="D173" s="424"/>
      <c r="E173" s="424"/>
      <c r="F173" s="424"/>
      <c r="G173" s="702"/>
      <c r="H173" s="703"/>
      <c r="I173" s="703"/>
      <c r="J173" s="703"/>
      <c r="K173" s="703"/>
      <c r="L173" s="704"/>
      <c r="M173" s="424"/>
      <c r="N173" s="708"/>
      <c r="O173" s="708"/>
      <c r="P173" s="708"/>
      <c r="Q173" s="424"/>
    </row>
    <row r="174" spans="2:17" ht="15" customHeight="1">
      <c r="B174" s="424"/>
      <c r="C174" s="424"/>
      <c r="D174" s="424"/>
      <c r="E174" s="424"/>
      <c r="F174" s="424"/>
      <c r="G174" s="705"/>
      <c r="H174" s="706"/>
      <c r="I174" s="706"/>
      <c r="J174" s="706"/>
      <c r="K174" s="706"/>
      <c r="L174" s="707"/>
      <c r="M174" s="424"/>
      <c r="N174" s="708"/>
      <c r="O174" s="708"/>
      <c r="P174" s="708"/>
      <c r="Q174" s="424"/>
    </row>
    <row r="175" spans="2:17" ht="15" customHeight="1">
      <c r="B175" s="424"/>
      <c r="C175" s="424"/>
      <c r="D175" s="424"/>
      <c r="E175" s="424"/>
      <c r="F175" s="424"/>
      <c r="G175" s="661"/>
      <c r="H175" s="661"/>
      <c r="I175" s="661"/>
      <c r="J175" s="661"/>
      <c r="K175" s="661"/>
      <c r="L175" s="661"/>
      <c r="M175" s="424"/>
      <c r="N175" s="424"/>
      <c r="O175" s="424"/>
      <c r="P175" s="424"/>
      <c r="Q175" s="424"/>
    </row>
    <row r="176" spans="2:17">
      <c r="B176" s="424"/>
      <c r="C176" s="424"/>
      <c r="D176" s="424"/>
      <c r="E176" s="424"/>
      <c r="F176" s="424"/>
      <c r="G176" s="424"/>
      <c r="H176" s="424"/>
      <c r="I176" s="424"/>
      <c r="J176" s="424"/>
      <c r="K176" s="424"/>
      <c r="L176" s="424"/>
      <c r="M176" s="424"/>
      <c r="N176" s="424"/>
      <c r="O176" s="424"/>
      <c r="P176" s="424"/>
      <c r="Q176" s="424"/>
    </row>
    <row r="177" spans="2:17">
      <c r="B177" s="424"/>
      <c r="C177" s="424"/>
      <c r="D177" s="424"/>
      <c r="E177" s="424"/>
      <c r="F177" s="424"/>
      <c r="G177" s="424"/>
      <c r="H177" s="424"/>
      <c r="I177" s="424"/>
      <c r="J177" s="424"/>
      <c r="K177" s="424"/>
      <c r="L177" s="424"/>
      <c r="M177" s="424"/>
      <c r="N177" s="424"/>
      <c r="O177" s="424"/>
      <c r="P177" s="424"/>
      <c r="Q177" s="424"/>
    </row>
    <row r="178" spans="2:17">
      <c r="B178" s="424"/>
      <c r="C178" s="424"/>
      <c r="D178" s="424"/>
      <c r="E178" s="424"/>
      <c r="F178" s="424"/>
      <c r="G178" s="424"/>
      <c r="H178" s="424"/>
      <c r="I178" s="424"/>
      <c r="J178" s="424"/>
      <c r="K178" s="424"/>
      <c r="L178" s="424"/>
      <c r="M178" s="424"/>
      <c r="N178" s="424"/>
      <c r="O178" s="424"/>
      <c r="P178" s="424"/>
      <c r="Q178" s="424"/>
    </row>
    <row r="179" spans="2:17">
      <c r="B179" s="424"/>
      <c r="C179" s="424"/>
      <c r="D179" s="424"/>
      <c r="E179" s="424"/>
      <c r="F179" s="424"/>
      <c r="G179" s="424"/>
      <c r="H179" s="424"/>
      <c r="I179" s="424"/>
      <c r="J179" s="424"/>
      <c r="K179" s="424"/>
      <c r="L179" s="424"/>
      <c r="M179" s="424"/>
      <c r="N179" s="424"/>
      <c r="O179" s="424"/>
      <c r="P179" s="424"/>
      <c r="Q179" s="424"/>
    </row>
    <row r="180" spans="2:17">
      <c r="B180" s="424"/>
      <c r="C180" s="424"/>
      <c r="D180" s="424"/>
      <c r="E180" s="424"/>
      <c r="F180" s="424"/>
      <c r="G180" s="424"/>
      <c r="H180" s="424"/>
      <c r="I180" s="424"/>
      <c r="J180" s="424"/>
      <c r="K180" s="424"/>
      <c r="L180" s="424"/>
      <c r="M180" s="424"/>
      <c r="N180" s="424"/>
      <c r="O180" s="424"/>
      <c r="P180" s="424"/>
      <c r="Q180" s="424"/>
    </row>
    <row r="181" spans="2:17">
      <c r="B181" s="424"/>
      <c r="C181" s="424"/>
      <c r="D181" s="424"/>
      <c r="E181" s="424"/>
      <c r="F181" s="424"/>
      <c r="G181" s="424"/>
      <c r="H181" s="424"/>
      <c r="I181" s="424"/>
      <c r="J181" s="424"/>
      <c r="K181" s="424"/>
      <c r="L181" s="424"/>
      <c r="M181" s="424"/>
      <c r="N181" s="424"/>
      <c r="O181" s="424"/>
      <c r="P181" s="424"/>
      <c r="Q181" s="424"/>
    </row>
    <row r="182" spans="2:17" s="425" customFormat="1"/>
    <row r="183" spans="2:17" s="425" customFormat="1"/>
    <row r="184" spans="2:17" s="425" customFormat="1"/>
    <row r="185" spans="2:17" s="425" customFormat="1">
      <c r="B185" s="424"/>
      <c r="C185" s="424"/>
      <c r="D185" s="424"/>
      <c r="E185" s="424"/>
      <c r="F185" s="424"/>
      <c r="G185" s="424"/>
      <c r="H185" s="424"/>
      <c r="I185" s="424"/>
      <c r="J185" s="424"/>
      <c r="K185" s="424"/>
      <c r="L185" s="424"/>
      <c r="M185" s="424"/>
      <c r="N185" s="424"/>
      <c r="O185" s="424"/>
      <c r="P185" s="424"/>
      <c r="Q185" s="424"/>
    </row>
    <row r="186" spans="2:17" s="425" customFormat="1" ht="13.9" customHeight="1">
      <c r="B186" s="424"/>
      <c r="C186" s="424"/>
      <c r="D186" s="424"/>
      <c r="E186" s="424"/>
      <c r="F186" s="424"/>
      <c r="G186" s="424"/>
      <c r="H186" s="424"/>
      <c r="I186" s="424"/>
      <c r="J186" s="424"/>
      <c r="K186" s="424"/>
      <c r="L186" s="424"/>
      <c r="M186" s="424"/>
      <c r="N186" s="424"/>
      <c r="O186" s="424"/>
      <c r="P186" s="424"/>
      <c r="Q186" s="424"/>
    </row>
    <row r="187" spans="2:17" s="425" customFormat="1">
      <c r="B187" s="424"/>
      <c r="C187" s="424"/>
      <c r="D187" s="424"/>
      <c r="E187" s="424"/>
      <c r="F187" s="424"/>
      <c r="G187" s="424"/>
      <c r="H187" s="424"/>
      <c r="I187" s="424"/>
      <c r="J187" s="424"/>
      <c r="K187" s="424"/>
      <c r="L187" s="424"/>
      <c r="M187" s="424"/>
      <c r="N187" s="424"/>
      <c r="O187" s="424"/>
      <c r="P187" s="424"/>
      <c r="Q187" s="424"/>
    </row>
    <row r="188" spans="2:17" s="425" customFormat="1">
      <c r="B188" s="424"/>
      <c r="C188" s="424"/>
      <c r="D188" s="424"/>
      <c r="E188" s="424"/>
      <c r="F188" s="424"/>
      <c r="G188" s="424"/>
      <c r="H188" s="424"/>
      <c r="I188" s="424"/>
      <c r="J188" s="424"/>
      <c r="K188" s="424"/>
      <c r="L188" s="424"/>
      <c r="M188" s="424"/>
      <c r="N188" s="424"/>
      <c r="O188" s="424"/>
      <c r="P188" s="424"/>
      <c r="Q188" s="424"/>
    </row>
    <row r="189" spans="2:17" s="425" customFormat="1" ht="57" customHeight="1">
      <c r="B189" s="430"/>
      <c r="C189" s="430"/>
      <c r="D189" s="670" t="s">
        <v>435</v>
      </c>
      <c r="E189" s="430"/>
      <c r="F189" s="430"/>
      <c r="G189" s="430"/>
      <c r="H189" s="430"/>
      <c r="I189" s="430"/>
      <c r="J189" s="430"/>
      <c r="K189" s="430"/>
      <c r="L189" s="430"/>
      <c r="M189" s="430"/>
      <c r="N189" s="430"/>
      <c r="O189" s="430"/>
      <c r="P189" s="430"/>
      <c r="Q189" s="430"/>
    </row>
    <row r="190" spans="2:17" s="425" customFormat="1">
      <c r="B190" s="424"/>
      <c r="C190" s="424"/>
      <c r="D190" s="424"/>
      <c r="E190" s="424"/>
      <c r="F190" s="424"/>
      <c r="G190" s="424"/>
      <c r="H190" s="424"/>
      <c r="I190" s="424"/>
      <c r="J190" s="424"/>
      <c r="K190" s="424"/>
      <c r="L190" s="424"/>
      <c r="M190" s="424"/>
      <c r="N190" s="424"/>
      <c r="O190" s="424"/>
      <c r="P190" s="424"/>
      <c r="Q190" s="424"/>
    </row>
    <row r="191" spans="2:17" s="425" customFormat="1">
      <c r="B191" s="424"/>
      <c r="C191" s="424"/>
      <c r="D191" s="424"/>
      <c r="E191" s="424"/>
      <c r="F191" s="424"/>
      <c r="G191" s="424"/>
      <c r="H191" s="424"/>
      <c r="I191" s="424"/>
      <c r="J191" s="424"/>
      <c r="K191" s="424"/>
      <c r="L191" s="424"/>
      <c r="M191" s="424"/>
      <c r="N191" s="424"/>
      <c r="O191" s="424"/>
      <c r="P191" s="424"/>
      <c r="Q191" s="424"/>
    </row>
    <row r="192" spans="2:17" s="425" customFormat="1">
      <c r="B192" s="424"/>
      <c r="C192" s="424"/>
      <c r="D192" s="424"/>
      <c r="E192" s="424"/>
      <c r="F192" s="424"/>
      <c r="G192" s="424"/>
      <c r="H192" s="424"/>
      <c r="I192" s="424"/>
      <c r="J192" s="424"/>
      <c r="K192" s="424"/>
      <c r="L192" s="424"/>
      <c r="M192" s="424"/>
      <c r="N192" s="424"/>
      <c r="O192" s="424"/>
      <c r="P192" s="424"/>
      <c r="Q192" s="424"/>
    </row>
    <row r="193" spans="2:17" s="425" customFormat="1">
      <c r="B193" s="424"/>
      <c r="C193" s="424"/>
      <c r="D193" s="424"/>
      <c r="E193" s="424"/>
      <c r="F193" s="424"/>
      <c r="G193" s="424"/>
      <c r="H193" s="424"/>
      <c r="I193" s="424"/>
      <c r="J193" s="424"/>
      <c r="K193" s="424"/>
      <c r="L193" s="424"/>
      <c r="M193" s="424"/>
      <c r="N193" s="424"/>
      <c r="O193" s="424"/>
      <c r="P193" s="424"/>
      <c r="Q193" s="424"/>
    </row>
    <row r="194" spans="2:17" s="425" customFormat="1" ht="40.15" customHeight="1">
      <c r="B194" s="424"/>
      <c r="C194" s="697" t="s">
        <v>436</v>
      </c>
      <c r="D194" s="697"/>
      <c r="E194" s="697"/>
      <c r="F194" s="697"/>
      <c r="G194" s="697"/>
      <c r="H194" s="697"/>
      <c r="I194" s="697"/>
      <c r="J194" s="448"/>
      <c r="K194" s="448"/>
      <c r="L194" s="448"/>
      <c r="M194" s="448"/>
      <c r="N194" s="448"/>
      <c r="O194" s="448"/>
      <c r="P194" s="448"/>
      <c r="Q194" s="424"/>
    </row>
    <row r="195" spans="2:17" s="425" customFormat="1" ht="31.15" customHeight="1">
      <c r="B195" s="424"/>
      <c r="C195" s="697"/>
      <c r="D195" s="697"/>
      <c r="E195" s="697"/>
      <c r="F195" s="697"/>
      <c r="G195" s="697"/>
      <c r="H195" s="697"/>
      <c r="I195" s="697"/>
      <c r="J195" s="448"/>
      <c r="K195" s="448"/>
      <c r="L195" s="448"/>
      <c r="M195" s="448"/>
      <c r="N195" s="448"/>
      <c r="O195" s="448"/>
      <c r="P195" s="448"/>
      <c r="Q195" s="424"/>
    </row>
    <row r="196" spans="2:17" s="425" customFormat="1">
      <c r="B196" s="424"/>
      <c r="C196" s="697"/>
      <c r="D196" s="697"/>
      <c r="E196" s="697"/>
      <c r="F196" s="697"/>
      <c r="G196" s="697"/>
      <c r="H196" s="697"/>
      <c r="I196" s="697"/>
      <c r="J196" s="424"/>
      <c r="K196" s="424"/>
      <c r="L196" s="424"/>
      <c r="M196" s="424"/>
      <c r="N196" s="424"/>
      <c r="O196" s="424"/>
      <c r="P196" s="424"/>
      <c r="Q196" s="424"/>
    </row>
    <row r="197" spans="2:17" s="425" customFormat="1">
      <c r="B197" s="424"/>
      <c r="C197" s="697"/>
      <c r="D197" s="697"/>
      <c r="E197" s="697"/>
      <c r="F197" s="697"/>
      <c r="G197" s="697"/>
      <c r="H197" s="697"/>
      <c r="I197" s="697"/>
      <c r="J197" s="424"/>
      <c r="K197" s="424"/>
      <c r="L197" s="424"/>
      <c r="M197" s="424"/>
      <c r="N197" s="424"/>
      <c r="O197" s="424"/>
      <c r="P197" s="424"/>
      <c r="Q197" s="424"/>
    </row>
    <row r="198" spans="2:17" s="425" customFormat="1">
      <c r="B198" s="424"/>
      <c r="C198" s="697"/>
      <c r="D198" s="697"/>
      <c r="E198" s="697"/>
      <c r="F198" s="697"/>
      <c r="G198" s="697"/>
      <c r="H198" s="697"/>
      <c r="I198" s="697"/>
      <c r="J198" s="424"/>
      <c r="K198" s="424"/>
      <c r="L198" s="424"/>
      <c r="M198" s="424"/>
      <c r="N198" s="424"/>
      <c r="O198" s="424"/>
      <c r="P198" s="424"/>
      <c r="Q198" s="424"/>
    </row>
    <row r="199" spans="2:17" s="425" customFormat="1">
      <c r="B199" s="424"/>
      <c r="C199" s="697"/>
      <c r="D199" s="697"/>
      <c r="E199" s="697"/>
      <c r="F199" s="697"/>
      <c r="G199" s="697"/>
      <c r="H199" s="697"/>
      <c r="I199" s="697"/>
      <c r="J199" s="424"/>
      <c r="K199" s="424"/>
      <c r="L199" s="424"/>
      <c r="M199" s="424"/>
      <c r="N199" s="424"/>
      <c r="O199" s="424"/>
      <c r="P199" s="424"/>
      <c r="Q199" s="424"/>
    </row>
    <row r="200" spans="2:17" s="425" customFormat="1">
      <c r="B200" s="424"/>
      <c r="C200" s="697"/>
      <c r="D200" s="697"/>
      <c r="E200" s="697"/>
      <c r="F200" s="697"/>
      <c r="G200" s="697"/>
      <c r="H200" s="697"/>
      <c r="I200" s="697"/>
      <c r="J200" s="424"/>
      <c r="K200" s="424"/>
      <c r="L200" s="424"/>
      <c r="M200" s="424"/>
      <c r="N200" s="424"/>
      <c r="O200" s="424"/>
      <c r="P200" s="424"/>
      <c r="Q200" s="424"/>
    </row>
    <row r="201" spans="2:17" s="425" customFormat="1">
      <c r="B201" s="424"/>
      <c r="C201" s="424"/>
      <c r="D201" s="424"/>
      <c r="E201" s="424"/>
      <c r="F201" s="424"/>
      <c r="G201" s="424"/>
      <c r="H201" s="424"/>
      <c r="I201" s="424"/>
      <c r="J201" s="424"/>
      <c r="K201" s="424"/>
      <c r="L201" s="424"/>
      <c r="M201" s="424"/>
      <c r="N201" s="424"/>
      <c r="O201" s="424"/>
      <c r="P201" s="424"/>
      <c r="Q201" s="424"/>
    </row>
    <row r="202" spans="2:17" s="425" customFormat="1">
      <c r="B202" s="424"/>
      <c r="C202" s="424"/>
      <c r="D202" s="424"/>
      <c r="E202" s="424"/>
      <c r="F202" s="424"/>
      <c r="G202" s="424"/>
      <c r="H202" s="424"/>
      <c r="I202" s="424"/>
      <c r="J202" s="424"/>
      <c r="K202" s="424"/>
      <c r="L202" s="424"/>
      <c r="M202" s="424"/>
      <c r="N202" s="424"/>
      <c r="O202" s="424"/>
      <c r="P202" s="424"/>
      <c r="Q202" s="424"/>
    </row>
    <row r="203" spans="2:17" s="425" customFormat="1">
      <c r="B203" s="424"/>
      <c r="C203" s="424"/>
      <c r="D203" s="424"/>
      <c r="E203" s="424"/>
      <c r="F203" s="424"/>
      <c r="G203" s="424"/>
      <c r="H203" s="424"/>
      <c r="I203" s="424"/>
      <c r="J203" s="424"/>
      <c r="K203" s="424"/>
      <c r="L203" s="424"/>
      <c r="M203" s="424"/>
      <c r="N203" s="424"/>
      <c r="O203" s="424"/>
      <c r="P203" s="424"/>
      <c r="Q203" s="424"/>
    </row>
    <row r="204" spans="2:17" s="425" customFormat="1">
      <c r="B204" s="424"/>
      <c r="C204" s="424"/>
      <c r="D204" s="424"/>
      <c r="E204" s="424"/>
      <c r="F204" s="424"/>
      <c r="G204" s="424"/>
      <c r="H204" s="424"/>
      <c r="I204" s="424"/>
      <c r="J204" s="424"/>
      <c r="K204" s="424"/>
      <c r="L204" s="424"/>
      <c r="M204" s="424"/>
      <c r="N204" s="424"/>
      <c r="O204" s="424"/>
      <c r="P204" s="424"/>
      <c r="Q204" s="424"/>
    </row>
    <row r="205" spans="2:17" s="425" customFormat="1">
      <c r="B205" s="424"/>
      <c r="C205" s="424"/>
      <c r="D205" s="424"/>
      <c r="E205" s="424"/>
      <c r="F205" s="424"/>
      <c r="G205" s="424"/>
      <c r="H205" s="424"/>
      <c r="I205" s="424"/>
      <c r="J205" s="424"/>
      <c r="K205" s="424"/>
      <c r="L205" s="424"/>
      <c r="M205" s="424"/>
      <c r="N205" s="424"/>
      <c r="O205" s="424"/>
      <c r="P205" s="424"/>
      <c r="Q205" s="424"/>
    </row>
    <row r="206" spans="2:17" s="425" customFormat="1" ht="49.9" customHeight="1">
      <c r="B206" s="424"/>
      <c r="C206" s="424"/>
      <c r="D206" s="424"/>
      <c r="E206" s="635" t="s">
        <v>437</v>
      </c>
      <c r="F206" s="424"/>
      <c r="G206" s="424"/>
      <c r="H206" s="424"/>
      <c r="I206" s="424"/>
      <c r="J206" s="424"/>
      <c r="K206" s="424"/>
      <c r="L206" s="424"/>
      <c r="M206" s="424"/>
      <c r="N206" s="424"/>
      <c r="O206" s="424"/>
      <c r="P206" s="424"/>
      <c r="Q206" s="424"/>
    </row>
    <row r="207" spans="2:17" s="425" customFormat="1">
      <c r="B207" s="424"/>
      <c r="C207" s="424"/>
      <c r="D207" s="424"/>
      <c r="E207" s="424"/>
      <c r="F207" s="424"/>
      <c r="G207" s="424"/>
      <c r="H207" s="424"/>
      <c r="I207" s="424"/>
      <c r="J207" s="424"/>
      <c r="K207" s="424"/>
      <c r="L207" s="424"/>
      <c r="M207" s="424"/>
      <c r="N207" s="424"/>
      <c r="O207" s="424"/>
      <c r="P207" s="424"/>
      <c r="Q207" s="424"/>
    </row>
    <row r="208" spans="2:17" s="425" customFormat="1">
      <c r="B208" s="424"/>
      <c r="C208" s="424"/>
      <c r="D208" s="424"/>
      <c r="E208" s="424"/>
      <c r="F208" s="424"/>
      <c r="G208" s="424"/>
      <c r="H208" s="424"/>
      <c r="I208" s="424"/>
      <c r="J208" s="424"/>
      <c r="K208" s="424"/>
      <c r="L208" s="424"/>
      <c r="M208" s="424"/>
      <c r="N208" s="424"/>
      <c r="O208" s="424"/>
      <c r="P208" s="424"/>
      <c r="Q208" s="424"/>
    </row>
    <row r="209" spans="2:17" s="425" customFormat="1">
      <c r="B209" s="424"/>
      <c r="C209" s="424"/>
      <c r="D209" s="424"/>
      <c r="E209" s="424"/>
      <c r="F209" s="424"/>
      <c r="G209" s="424"/>
      <c r="H209" s="424"/>
      <c r="I209" s="424"/>
      <c r="J209" s="424"/>
      <c r="K209" s="424"/>
      <c r="L209" s="424"/>
      <c r="M209" s="424"/>
      <c r="N209" s="424"/>
      <c r="O209" s="424"/>
      <c r="P209" s="424"/>
      <c r="Q209" s="424"/>
    </row>
    <row r="210" spans="2:17" s="425" customFormat="1">
      <c r="B210" s="424"/>
      <c r="C210" s="424"/>
      <c r="D210" s="424"/>
      <c r="E210" s="424"/>
      <c r="F210" s="424"/>
      <c r="G210" s="424"/>
      <c r="H210" s="424"/>
      <c r="I210" s="424"/>
      <c r="J210" s="424"/>
      <c r="K210" s="424"/>
      <c r="L210" s="424"/>
      <c r="M210" s="424"/>
      <c r="N210" s="424"/>
      <c r="O210" s="424"/>
      <c r="P210" s="424"/>
      <c r="Q210" s="424"/>
    </row>
    <row r="211" spans="2:17" s="425" customFormat="1">
      <c r="B211" s="424"/>
      <c r="C211" s="424"/>
      <c r="D211" s="424"/>
      <c r="E211" s="424" t="s">
        <v>438</v>
      </c>
      <c r="F211" s="424"/>
      <c r="G211" s="424"/>
      <c r="H211" s="424"/>
      <c r="I211" s="424"/>
      <c r="J211" s="424"/>
      <c r="K211" s="424"/>
      <c r="L211" s="424"/>
      <c r="M211" s="424"/>
      <c r="N211" s="424"/>
      <c r="O211" s="424"/>
      <c r="P211" s="424"/>
      <c r="Q211" s="424"/>
    </row>
    <row r="212" spans="2:17" s="425" customFormat="1">
      <c r="B212" s="424"/>
      <c r="C212" s="424"/>
      <c r="D212" s="424"/>
      <c r="E212" s="424"/>
      <c r="F212" s="424"/>
      <c r="G212" s="424"/>
      <c r="H212" s="424"/>
      <c r="I212" s="424"/>
      <c r="J212" s="424"/>
      <c r="K212" s="424"/>
      <c r="L212" s="424"/>
      <c r="M212" s="424"/>
      <c r="N212" s="424"/>
      <c r="O212" s="424"/>
      <c r="P212" s="424"/>
      <c r="Q212" s="424"/>
    </row>
    <row r="213" spans="2:17" s="425" customFormat="1"/>
    <row r="214" spans="2:17" s="425" customFormat="1"/>
    <row r="215" spans="2:17" s="425" customFormat="1"/>
    <row r="216" spans="2:17" s="425" customFormat="1"/>
    <row r="217" spans="2:17" s="425" customFormat="1"/>
    <row r="218" spans="2:17" s="425" customFormat="1"/>
    <row r="219" spans="2:17" s="425" customFormat="1"/>
    <row r="220" spans="2:17" s="425" customFormat="1"/>
    <row r="221" spans="2:17" s="425" customFormat="1"/>
    <row r="222" spans="2:17" s="425" customFormat="1"/>
    <row r="223" spans="2:17" s="425" customFormat="1"/>
    <row r="224" spans="2:17" s="425" customFormat="1"/>
    <row r="225" s="425" customFormat="1"/>
    <row r="226" s="425" customFormat="1"/>
    <row r="227" s="425" customFormat="1"/>
    <row r="228" s="425" customFormat="1"/>
    <row r="229" s="425" customFormat="1"/>
    <row r="230" s="425" customFormat="1"/>
    <row r="231" s="425" customFormat="1"/>
    <row r="232" s="425" customFormat="1"/>
    <row r="233" s="425" customFormat="1"/>
    <row r="234" s="425" customFormat="1"/>
    <row r="235" s="425" customFormat="1"/>
    <row r="236" s="425" customFormat="1"/>
    <row r="237" s="425" customFormat="1"/>
    <row r="238" s="425" customFormat="1"/>
    <row r="239" s="425" customFormat="1"/>
    <row r="240" s="425" customFormat="1"/>
    <row r="241" s="425" customFormat="1"/>
    <row r="242" s="425" customFormat="1"/>
    <row r="243" s="425" customFormat="1"/>
    <row r="244" s="425" customFormat="1"/>
    <row r="245" s="425" customFormat="1"/>
    <row r="246" s="425" customFormat="1"/>
    <row r="247" s="425" customFormat="1"/>
    <row r="248" s="425" customFormat="1"/>
    <row r="249" s="425" customFormat="1"/>
    <row r="250" s="425" customFormat="1"/>
    <row r="251" s="425" customFormat="1"/>
    <row r="252" s="425" customFormat="1"/>
    <row r="253" s="425" customFormat="1"/>
    <row r="254" s="425" customFormat="1"/>
    <row r="255" s="425" customFormat="1"/>
    <row r="256" s="425" customFormat="1"/>
    <row r="257" s="425" customFormat="1"/>
    <row r="258" s="425" customFormat="1"/>
    <row r="259" s="425" customFormat="1"/>
    <row r="260" s="425" customFormat="1"/>
    <row r="261" s="425" customFormat="1"/>
    <row r="262" s="425" customFormat="1"/>
    <row r="263" s="425" customFormat="1"/>
    <row r="264" s="425" customFormat="1"/>
    <row r="265" s="425" customFormat="1"/>
    <row r="266" s="425" customFormat="1"/>
    <row r="267" s="425" customFormat="1"/>
    <row r="268" s="425" customFormat="1"/>
    <row r="269" s="425" customFormat="1"/>
    <row r="270" s="425" customFormat="1"/>
    <row r="271" s="425" customFormat="1"/>
    <row r="272" s="425" customFormat="1"/>
    <row r="273" s="425" customFormat="1"/>
    <row r="274" s="425" customFormat="1"/>
    <row r="275" s="425" customFormat="1"/>
    <row r="276" s="425" customFormat="1"/>
    <row r="277" s="425" customFormat="1"/>
    <row r="278" s="425" customFormat="1"/>
    <row r="279" s="425" customFormat="1"/>
    <row r="280" s="425" customFormat="1"/>
    <row r="281" s="425" customFormat="1"/>
    <row r="282" s="425" customFormat="1"/>
    <row r="283" s="425" customFormat="1"/>
    <row r="284" s="425" customFormat="1"/>
    <row r="285" s="425" customFormat="1"/>
    <row r="286" s="425" customFormat="1"/>
    <row r="287" s="425" customFormat="1"/>
    <row r="288" s="425" customFormat="1"/>
    <row r="289" s="425" customFormat="1"/>
    <row r="290" s="425" customFormat="1"/>
    <row r="291" s="425" customFormat="1"/>
    <row r="292" s="425" customFormat="1"/>
    <row r="293" s="425" customFormat="1"/>
    <row r="294" s="425" customFormat="1"/>
    <row r="295" s="425" customFormat="1"/>
    <row r="296" s="425" customFormat="1"/>
    <row r="297" s="425" customFormat="1"/>
    <row r="298" s="425" customFormat="1"/>
    <row r="299" s="425" customFormat="1"/>
    <row r="300" s="425" customFormat="1"/>
    <row r="301" s="425" customFormat="1"/>
    <row r="302" s="425" customFormat="1"/>
    <row r="303" s="425" customFormat="1"/>
    <row r="304" s="425" customFormat="1"/>
    <row r="305" s="425" customFormat="1"/>
    <row r="306" s="425" customFormat="1"/>
    <row r="307" s="425" customFormat="1"/>
  </sheetData>
  <sheetProtection sheet="1" objects="1" scenarios="1" selectLockedCells="1"/>
  <mergeCells count="34">
    <mergeCell ref="L19:M19"/>
    <mergeCell ref="P85:P106"/>
    <mergeCell ref="C26:I26"/>
    <mergeCell ref="C27:I59"/>
    <mergeCell ref="K26:N26"/>
    <mergeCell ref="K27:N59"/>
    <mergeCell ref="P27:P59"/>
    <mergeCell ref="D103:F103"/>
    <mergeCell ref="D105:F105"/>
    <mergeCell ref="D91:F91"/>
    <mergeCell ref="D93:F93"/>
    <mergeCell ref="D95:F95"/>
    <mergeCell ref="D97:F97"/>
    <mergeCell ref="D109:G109"/>
    <mergeCell ref="K82:N82"/>
    <mergeCell ref="H85:I106"/>
    <mergeCell ref="H82:I82"/>
    <mergeCell ref="K85:N106"/>
    <mergeCell ref="C124:P125"/>
    <mergeCell ref="C126:P127"/>
    <mergeCell ref="C128:P129"/>
    <mergeCell ref="D111:G111"/>
    <mergeCell ref="D113:G113"/>
    <mergeCell ref="C194:I200"/>
    <mergeCell ref="C130:P131"/>
    <mergeCell ref="C132:P133"/>
    <mergeCell ref="G143:L174"/>
    <mergeCell ref="N143:P174"/>
    <mergeCell ref="D166:E170"/>
    <mergeCell ref="D3:P3"/>
    <mergeCell ref="D2:P2"/>
    <mergeCell ref="D5:P5"/>
    <mergeCell ref="D4:P4"/>
    <mergeCell ref="D6:P6"/>
  </mergeCells>
  <dataValidations count="1">
    <dataValidation type="list" allowBlank="1" showInputMessage="1" showErrorMessage="1" sqref="E143" xr:uid="{7153C557-CF7C-9C4D-ADBB-F4CBCECDC1B5}">
      <formula1>NHDS_aplicables_rng</formula1>
    </dataValidation>
  </dataValidations>
  <hyperlinks>
    <hyperlink ref="E206" location="SSM!A1" display="SSM" xr:uid="{C221B2C0-9497-6E46-992B-EDA6B62689EA}"/>
  </hyperlink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307E2A2F-F838-444B-B920-338B55B28BB6}">
          <x14:formula1>
            <xm:f>Listas!$D$2:$D$100</xm:f>
          </x14:formula1>
          <xm:sqref>I19</xm:sqref>
        </x14:dataValidation>
        <x14:dataValidation type="list" allowBlank="1" showInputMessage="1" showErrorMessage="1" xr:uid="{A9AD6D63-6863-F943-85A2-93C6375EFB56}">
          <x14:formula1>
            <xm:f>Listas!$F$2:$F$100</xm:f>
          </x14:formula1>
          <xm:sqref>N19</xm:sqref>
        </x14:dataValidation>
        <x14:dataValidation type="list" allowBlank="1" showInputMessage="1" showErrorMessage="1" xr:uid="{B663BF09-4942-D74A-9344-F2BB4EACD5FB}">
          <x14:formula1>
            <xm:f>Listas!$B$2:$B$8</xm:f>
          </x14:formula1>
          <xm:sqref>E19</xm:sqref>
        </x14:dataValidation>
        <x14:dataValidation type="list" allowBlank="1" showInputMessage="1" showErrorMessage="1" xr:uid="{CA34A6E5-1DC8-4443-B27B-7628EC2696FD}">
          <x14:formula1>
            <xm:f>Listas!$J$2:$J$9</xm:f>
          </x14:formula1>
          <xm:sqref>E86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35039-BAC0-6D44-8011-7CD6A2A2A735}">
  <sheetPr>
    <tabColor rgb="FFFADB75"/>
  </sheetPr>
  <dimension ref="B3:Z216"/>
  <sheetViews>
    <sheetView topLeftCell="A165" zoomScale="75" zoomScaleNormal="31" workbookViewId="0">
      <selection activeCell="D175" sqref="D175"/>
    </sheetView>
  </sheetViews>
  <sheetFormatPr defaultColWidth="10.7109375" defaultRowHeight="14.45"/>
  <cols>
    <col min="1" max="1" width="42.7109375" style="425" customWidth="1"/>
    <col min="2" max="2" width="21.28515625" style="425" customWidth="1"/>
    <col min="3" max="3" width="14.42578125" style="425" customWidth="1"/>
    <col min="4" max="4" width="61.7109375" style="425" customWidth="1"/>
    <col min="5" max="5" width="20.28515625" style="425" customWidth="1"/>
    <col min="6" max="6" width="18.7109375" style="425" customWidth="1"/>
    <col min="7" max="7" width="41.42578125" style="425" customWidth="1"/>
    <col min="8" max="8" width="34" style="425" customWidth="1"/>
    <col min="9" max="9" width="31.7109375" style="425" customWidth="1"/>
    <col min="10" max="10" width="15" style="425" customWidth="1"/>
    <col min="11" max="11" width="74.28515625" style="425" customWidth="1"/>
    <col min="12" max="12" width="13.7109375" style="425" customWidth="1"/>
    <col min="13" max="13" width="23.7109375" style="425" customWidth="1"/>
    <col min="14" max="14" width="18.42578125" style="425" customWidth="1"/>
    <col min="15" max="15" width="60.28515625" style="425" customWidth="1"/>
    <col min="16" max="16" width="20.42578125" style="425" customWidth="1"/>
    <col min="17" max="17" width="112.28515625" style="425" customWidth="1"/>
    <col min="18" max="18" width="14.28515625" style="425" customWidth="1"/>
    <col min="19" max="16384" width="10.7109375" style="425"/>
  </cols>
  <sheetData>
    <row r="3" spans="2:18" ht="22.9" customHeight="1">
      <c r="B3" s="450"/>
      <c r="C3" s="692"/>
      <c r="D3" s="693"/>
      <c r="E3" s="693"/>
      <c r="F3" s="693"/>
      <c r="G3" s="693"/>
      <c r="H3" s="693"/>
      <c r="I3" s="693"/>
      <c r="J3" s="693"/>
      <c r="K3" s="693"/>
      <c r="L3" s="693"/>
      <c r="M3" s="693"/>
      <c r="N3" s="693"/>
      <c r="O3" s="693"/>
      <c r="P3" s="693"/>
      <c r="Q3" s="467"/>
      <c r="R3" s="451"/>
    </row>
    <row r="4" spans="2:18" ht="22.9" customHeight="1">
      <c r="B4" s="452"/>
      <c r="C4" s="465"/>
      <c r="D4" s="466"/>
      <c r="E4" s="466"/>
      <c r="F4" s="466"/>
      <c r="G4" s="466"/>
      <c r="H4" s="466"/>
      <c r="I4" s="466"/>
      <c r="J4" s="466"/>
      <c r="K4" s="466"/>
      <c r="L4" s="466"/>
      <c r="M4" s="466"/>
      <c r="N4" s="466"/>
      <c r="O4" s="466"/>
      <c r="P4" s="466"/>
      <c r="Q4" s="466"/>
      <c r="R4" s="453"/>
    </row>
    <row r="5" spans="2:18" ht="55.15" customHeight="1">
      <c r="B5" s="777" t="s">
        <v>439</v>
      </c>
      <c r="C5" s="778"/>
      <c r="D5" s="778"/>
      <c r="E5" s="778"/>
      <c r="F5" s="778"/>
      <c r="G5" s="778"/>
      <c r="H5" s="778"/>
      <c r="I5" s="778"/>
      <c r="J5" s="778"/>
      <c r="K5" s="778"/>
      <c r="L5" s="778"/>
      <c r="M5" s="778"/>
      <c r="N5" s="778"/>
      <c r="O5" s="778"/>
      <c r="P5" s="778"/>
      <c r="Q5" s="778"/>
      <c r="R5" s="779"/>
    </row>
    <row r="6" spans="2:18" ht="82.9" customHeight="1">
      <c r="B6" s="780" t="s">
        <v>440</v>
      </c>
      <c r="C6" s="781"/>
      <c r="D6" s="781"/>
      <c r="E6" s="781"/>
      <c r="F6" s="781"/>
      <c r="G6" s="781"/>
      <c r="H6" s="781"/>
      <c r="I6" s="781"/>
      <c r="J6" s="781"/>
      <c r="K6" s="781"/>
      <c r="L6" s="781"/>
      <c r="M6" s="781"/>
      <c r="N6" s="781"/>
      <c r="O6" s="781"/>
      <c r="P6" s="781"/>
      <c r="Q6" s="781"/>
      <c r="R6" s="782"/>
    </row>
    <row r="7" spans="2:18" ht="40.15">
      <c r="B7" s="452"/>
      <c r="C7" s="833" t="s">
        <v>414</v>
      </c>
      <c r="D7" s="834"/>
      <c r="E7" s="834"/>
      <c r="F7" s="834"/>
      <c r="G7" s="834"/>
      <c r="H7" s="834"/>
      <c r="I7" s="834"/>
      <c r="J7" s="834"/>
      <c r="K7" s="834"/>
      <c r="L7" s="834"/>
      <c r="M7" s="834"/>
      <c r="N7" s="834"/>
      <c r="O7" s="834"/>
      <c r="P7" s="834"/>
      <c r="Q7" s="835"/>
      <c r="R7" s="453"/>
    </row>
    <row r="8" spans="2:18" ht="42.6">
      <c r="B8" s="452"/>
      <c r="C8" s="774" t="s">
        <v>441</v>
      </c>
      <c r="D8" s="775"/>
      <c r="E8" s="775"/>
      <c r="F8" s="775"/>
      <c r="G8" s="775"/>
      <c r="H8" s="775"/>
      <c r="I8" s="775"/>
      <c r="J8" s="775"/>
      <c r="K8" s="775"/>
      <c r="L8" s="775"/>
      <c r="M8" s="775"/>
      <c r="N8" s="775"/>
      <c r="O8" s="775"/>
      <c r="P8" s="775"/>
      <c r="Q8" s="776"/>
      <c r="R8" s="453"/>
    </row>
    <row r="9" spans="2:18" ht="51" customHeight="1">
      <c r="B9" s="452"/>
      <c r="C9" s="774" t="s">
        <v>416</v>
      </c>
      <c r="D9" s="775"/>
      <c r="E9" s="775"/>
      <c r="F9" s="775"/>
      <c r="G9" s="775"/>
      <c r="H9" s="775"/>
      <c r="I9" s="775"/>
      <c r="J9" s="775"/>
      <c r="K9" s="775"/>
      <c r="L9" s="775"/>
      <c r="M9" s="775"/>
      <c r="N9" s="775"/>
      <c r="O9" s="775"/>
      <c r="P9" s="775"/>
      <c r="Q9" s="776"/>
      <c r="R9" s="453"/>
    </row>
    <row r="10" spans="2:18" ht="67.900000000000006" customHeight="1">
      <c r="B10" s="452"/>
      <c r="C10" s="785" t="s">
        <v>442</v>
      </c>
      <c r="D10" s="786"/>
      <c r="E10" s="786"/>
      <c r="F10" s="786"/>
      <c r="G10" s="786"/>
      <c r="H10" s="786"/>
      <c r="I10" s="786"/>
      <c r="J10" s="786"/>
      <c r="K10" s="786"/>
      <c r="L10" s="786"/>
      <c r="M10" s="786"/>
      <c r="N10" s="786"/>
      <c r="O10" s="786"/>
      <c r="P10" s="786"/>
      <c r="Q10" s="787"/>
      <c r="R10" s="453"/>
    </row>
    <row r="11" spans="2:18" ht="76.150000000000006" customHeight="1">
      <c r="B11" s="454"/>
      <c r="C11" s="455"/>
      <c r="D11" s="455"/>
      <c r="E11" s="455"/>
      <c r="F11" s="455"/>
      <c r="G11" s="455"/>
      <c r="H11" s="455"/>
      <c r="I11" s="455"/>
      <c r="J11" s="455"/>
      <c r="K11" s="455"/>
      <c r="L11" s="455"/>
      <c r="M11" s="455"/>
      <c r="N11" s="455"/>
      <c r="O11" s="455"/>
      <c r="P11" s="455"/>
      <c r="Q11" s="455"/>
      <c r="R11" s="456"/>
    </row>
    <row r="15" spans="2:18">
      <c r="B15" s="469"/>
      <c r="C15" s="470"/>
      <c r="D15" s="470"/>
      <c r="E15" s="470"/>
      <c r="F15" s="470"/>
      <c r="G15" s="470"/>
      <c r="H15" s="470"/>
      <c r="I15" s="470"/>
      <c r="J15" s="470"/>
      <c r="K15" s="470"/>
      <c r="L15" s="470"/>
      <c r="M15" s="470"/>
      <c r="N15" s="470"/>
      <c r="O15" s="470"/>
      <c r="P15" s="470"/>
      <c r="Q15" s="470"/>
      <c r="R15" s="471"/>
    </row>
    <row r="16" spans="2:18">
      <c r="B16" s="472"/>
      <c r="C16" s="473"/>
      <c r="D16" s="473"/>
      <c r="E16" s="473"/>
      <c r="F16" s="473"/>
      <c r="G16" s="473"/>
      <c r="H16" s="473"/>
      <c r="I16" s="473"/>
      <c r="J16" s="473"/>
      <c r="K16" s="473"/>
      <c r="L16" s="473"/>
      <c r="M16" s="473"/>
      <c r="N16" s="473"/>
      <c r="O16" s="473"/>
      <c r="P16" s="473"/>
      <c r="Q16" s="473"/>
      <c r="R16" s="474"/>
    </row>
    <row r="17" spans="2:18" ht="28.9">
      <c r="B17" s="472"/>
      <c r="C17" s="475"/>
      <c r="D17" s="475"/>
      <c r="E17" s="473"/>
      <c r="F17" s="473"/>
      <c r="G17" s="473"/>
      <c r="H17" s="473"/>
      <c r="I17" s="473"/>
      <c r="J17" s="473"/>
      <c r="K17" s="473"/>
      <c r="L17" s="473"/>
      <c r="M17" s="473"/>
      <c r="N17" s="473"/>
      <c r="O17" s="473"/>
      <c r="P17" s="473"/>
      <c r="Q17" s="473"/>
      <c r="R17" s="474"/>
    </row>
    <row r="18" spans="2:18" ht="63" customHeight="1">
      <c r="B18" s="476"/>
      <c r="C18" s="672" t="s">
        <v>443</v>
      </c>
      <c r="D18" s="477"/>
      <c r="E18" s="477"/>
      <c r="F18" s="477"/>
      <c r="G18" s="477"/>
      <c r="H18" s="477"/>
      <c r="I18" s="477"/>
      <c r="J18" s="477"/>
      <c r="K18" s="477"/>
      <c r="L18" s="477"/>
      <c r="M18" s="477"/>
      <c r="N18" s="477"/>
      <c r="O18" s="477"/>
      <c r="P18" s="477"/>
      <c r="Q18" s="477"/>
      <c r="R18" s="478"/>
    </row>
    <row r="19" spans="2:18">
      <c r="B19" s="472"/>
      <c r="C19" s="473"/>
      <c r="D19" s="473"/>
      <c r="E19" s="473"/>
      <c r="F19" s="473"/>
      <c r="G19" s="473"/>
      <c r="H19" s="473"/>
      <c r="I19" s="473"/>
      <c r="J19" s="473"/>
      <c r="K19" s="473"/>
      <c r="L19" s="473"/>
      <c r="M19" s="473"/>
      <c r="N19" s="473"/>
      <c r="O19" s="473"/>
      <c r="P19" s="473"/>
      <c r="Q19" s="473"/>
      <c r="R19" s="474"/>
    </row>
    <row r="20" spans="2:18" ht="162" customHeight="1">
      <c r="B20" s="472"/>
      <c r="C20" s="473"/>
      <c r="D20" s="473"/>
      <c r="E20" s="473"/>
      <c r="F20" s="473"/>
      <c r="G20" s="473"/>
      <c r="H20" s="473"/>
      <c r="I20" s="473"/>
      <c r="J20" s="473"/>
      <c r="K20" s="473"/>
      <c r="L20" s="473"/>
      <c r="M20" s="473"/>
      <c r="N20" s="473"/>
      <c r="O20" s="473"/>
      <c r="P20" s="473"/>
      <c r="Q20" s="473"/>
      <c r="R20" s="474"/>
    </row>
    <row r="21" spans="2:18" ht="55.15" customHeight="1">
      <c r="B21" s="472"/>
      <c r="C21" s="479" t="s">
        <v>444</v>
      </c>
      <c r="D21" s="473"/>
      <c r="E21" s="473"/>
      <c r="F21" s="473"/>
      <c r="G21" s="473"/>
      <c r="H21" s="473"/>
      <c r="I21" s="473"/>
      <c r="J21" s="473"/>
      <c r="K21" s="473"/>
      <c r="L21" s="473"/>
      <c r="M21" s="473"/>
      <c r="N21" s="473"/>
      <c r="O21" s="473"/>
      <c r="P21" s="473"/>
      <c r="Q21" s="473"/>
      <c r="R21" s="474"/>
    </row>
    <row r="22" spans="2:18">
      <c r="B22" s="472"/>
      <c r="C22" s="473"/>
      <c r="D22" s="473"/>
      <c r="E22" s="473"/>
      <c r="F22" s="473"/>
      <c r="G22" s="473"/>
      <c r="H22" s="473"/>
      <c r="I22" s="473"/>
      <c r="J22" s="473"/>
      <c r="K22" s="473"/>
      <c r="L22" s="473"/>
      <c r="M22" s="473"/>
      <c r="N22" s="473"/>
      <c r="O22" s="473"/>
      <c r="P22" s="473"/>
      <c r="Q22" s="473"/>
      <c r="R22" s="474"/>
    </row>
    <row r="23" spans="2:18" ht="31.15" customHeight="1">
      <c r="B23" s="472"/>
      <c r="C23" s="473"/>
      <c r="D23" s="473"/>
      <c r="E23" s="473"/>
      <c r="F23" s="473"/>
      <c r="G23" s="473"/>
      <c r="H23" s="473"/>
      <c r="I23" s="473"/>
      <c r="J23" s="473"/>
      <c r="K23" s="473"/>
      <c r="L23" s="473"/>
      <c r="M23" s="473"/>
      <c r="N23" s="473"/>
      <c r="O23" s="473"/>
      <c r="P23" s="473"/>
      <c r="Q23" s="473"/>
      <c r="R23" s="474"/>
    </row>
    <row r="24" spans="2:18" ht="15" customHeight="1">
      <c r="B24" s="472"/>
      <c r="C24" s="708" t="s">
        <v>445</v>
      </c>
      <c r="D24" s="708"/>
      <c r="E24" s="708"/>
      <c r="F24" s="708"/>
      <c r="G24" s="708"/>
      <c r="H24" s="708"/>
      <c r="I24" s="708"/>
      <c r="J24" s="473"/>
      <c r="K24" s="788" t="s">
        <v>446</v>
      </c>
      <c r="L24" s="788"/>
      <c r="M24" s="788"/>
      <c r="N24" s="788"/>
      <c r="O24" s="788"/>
      <c r="P24" s="788"/>
      <c r="Q24" s="788"/>
      <c r="R24" s="474"/>
    </row>
    <row r="25" spans="2:18" ht="19.149999999999999" customHeight="1">
      <c r="B25" s="472"/>
      <c r="C25" s="708"/>
      <c r="D25" s="708"/>
      <c r="E25" s="708"/>
      <c r="F25" s="708"/>
      <c r="G25" s="708"/>
      <c r="H25" s="708"/>
      <c r="I25" s="708"/>
      <c r="J25" s="473"/>
      <c r="K25" s="788"/>
      <c r="L25" s="788"/>
      <c r="M25" s="788"/>
      <c r="N25" s="788"/>
      <c r="O25" s="788"/>
      <c r="P25" s="788"/>
      <c r="Q25" s="788"/>
      <c r="R25" s="474"/>
    </row>
    <row r="26" spans="2:18" ht="19.149999999999999" customHeight="1">
      <c r="B26" s="472"/>
      <c r="C26" s="708"/>
      <c r="D26" s="708"/>
      <c r="E26" s="708"/>
      <c r="F26" s="708"/>
      <c r="G26" s="708"/>
      <c r="H26" s="708"/>
      <c r="I26" s="708"/>
      <c r="J26" s="473"/>
      <c r="K26" s="788"/>
      <c r="L26" s="788"/>
      <c r="M26" s="788"/>
      <c r="N26" s="788"/>
      <c r="O26" s="788"/>
      <c r="P26" s="788"/>
      <c r="Q26" s="788"/>
      <c r="R26" s="474"/>
    </row>
    <row r="27" spans="2:18" ht="19.149999999999999" customHeight="1">
      <c r="B27" s="472"/>
      <c r="C27" s="708"/>
      <c r="D27" s="708"/>
      <c r="E27" s="708"/>
      <c r="F27" s="708"/>
      <c r="G27" s="708"/>
      <c r="H27" s="708"/>
      <c r="I27" s="708"/>
      <c r="J27" s="473"/>
      <c r="K27" s="788"/>
      <c r="L27" s="788"/>
      <c r="M27" s="788"/>
      <c r="N27" s="788"/>
      <c r="O27" s="788"/>
      <c r="P27" s="788"/>
      <c r="Q27" s="788"/>
      <c r="R27" s="474"/>
    </row>
    <row r="28" spans="2:18" ht="19.149999999999999" customHeight="1">
      <c r="B28" s="472"/>
      <c r="C28" s="708"/>
      <c r="D28" s="708"/>
      <c r="E28" s="708"/>
      <c r="F28" s="708"/>
      <c r="G28" s="708"/>
      <c r="H28" s="708"/>
      <c r="I28" s="708"/>
      <c r="J28" s="473"/>
      <c r="K28" s="788"/>
      <c r="L28" s="788"/>
      <c r="M28" s="788"/>
      <c r="N28" s="788"/>
      <c r="O28" s="788"/>
      <c r="P28" s="788"/>
      <c r="Q28" s="788"/>
      <c r="R28" s="474"/>
    </row>
    <row r="29" spans="2:18" ht="19.149999999999999" customHeight="1">
      <c r="B29" s="472"/>
      <c r="C29" s="708"/>
      <c r="D29" s="708"/>
      <c r="E29" s="708"/>
      <c r="F29" s="708"/>
      <c r="G29" s="708"/>
      <c r="H29" s="708"/>
      <c r="I29" s="708"/>
      <c r="J29" s="473"/>
      <c r="K29" s="788"/>
      <c r="L29" s="788"/>
      <c r="M29" s="788"/>
      <c r="N29" s="788"/>
      <c r="O29" s="788"/>
      <c r="P29" s="788"/>
      <c r="Q29" s="788"/>
      <c r="R29" s="474"/>
    </row>
    <row r="30" spans="2:18" ht="19.149999999999999" customHeight="1">
      <c r="B30" s="472"/>
      <c r="C30" s="708"/>
      <c r="D30" s="708"/>
      <c r="E30" s="708"/>
      <c r="F30" s="708"/>
      <c r="G30" s="708"/>
      <c r="H30" s="708"/>
      <c r="I30" s="708"/>
      <c r="J30" s="473"/>
      <c r="K30" s="788"/>
      <c r="L30" s="788"/>
      <c r="M30" s="788"/>
      <c r="N30" s="788"/>
      <c r="O30" s="788"/>
      <c r="P30" s="788"/>
      <c r="Q30" s="788"/>
      <c r="R30" s="474"/>
    </row>
    <row r="31" spans="2:18" ht="19.149999999999999" customHeight="1">
      <c r="B31" s="472"/>
      <c r="C31" s="708"/>
      <c r="D31" s="708"/>
      <c r="E31" s="708"/>
      <c r="F31" s="708"/>
      <c r="G31" s="708"/>
      <c r="H31" s="708"/>
      <c r="I31" s="708"/>
      <c r="J31" s="473"/>
      <c r="K31" s="788"/>
      <c r="L31" s="788"/>
      <c r="M31" s="788"/>
      <c r="N31" s="788"/>
      <c r="O31" s="788"/>
      <c r="P31" s="788"/>
      <c r="Q31" s="788"/>
      <c r="R31" s="474"/>
    </row>
    <row r="32" spans="2:18" ht="19.149999999999999" customHeight="1">
      <c r="B32" s="472"/>
      <c r="C32" s="708"/>
      <c r="D32" s="708"/>
      <c r="E32" s="708"/>
      <c r="F32" s="708"/>
      <c r="G32" s="708"/>
      <c r="H32" s="708"/>
      <c r="I32" s="708"/>
      <c r="J32" s="473"/>
      <c r="K32" s="788"/>
      <c r="L32" s="788"/>
      <c r="M32" s="788"/>
      <c r="N32" s="788"/>
      <c r="O32" s="788"/>
      <c r="P32" s="788"/>
      <c r="Q32" s="788"/>
      <c r="R32" s="474"/>
    </row>
    <row r="33" spans="2:18" ht="19.149999999999999" customHeight="1">
      <c r="B33" s="472"/>
      <c r="C33" s="708"/>
      <c r="D33" s="708"/>
      <c r="E33" s="708"/>
      <c r="F33" s="708"/>
      <c r="G33" s="708"/>
      <c r="H33" s="708"/>
      <c r="I33" s="708"/>
      <c r="J33" s="473"/>
      <c r="K33" s="788"/>
      <c r="L33" s="788"/>
      <c r="M33" s="788"/>
      <c r="N33" s="788"/>
      <c r="O33" s="788"/>
      <c r="P33" s="788"/>
      <c r="Q33" s="788"/>
      <c r="R33" s="474"/>
    </row>
    <row r="34" spans="2:18" ht="19.149999999999999" customHeight="1">
      <c r="B34" s="472"/>
      <c r="C34" s="708"/>
      <c r="D34" s="708"/>
      <c r="E34" s="708"/>
      <c r="F34" s="708"/>
      <c r="G34" s="708"/>
      <c r="H34" s="708"/>
      <c r="I34" s="708"/>
      <c r="J34" s="473"/>
      <c r="K34" s="788"/>
      <c r="L34" s="788"/>
      <c r="M34" s="788"/>
      <c r="N34" s="788"/>
      <c r="O34" s="788"/>
      <c r="P34" s="788"/>
      <c r="Q34" s="788"/>
      <c r="R34" s="474"/>
    </row>
    <row r="35" spans="2:18" ht="19.149999999999999" customHeight="1">
      <c r="B35" s="472"/>
      <c r="C35" s="708"/>
      <c r="D35" s="708"/>
      <c r="E35" s="708"/>
      <c r="F35" s="708"/>
      <c r="G35" s="708"/>
      <c r="H35" s="708"/>
      <c r="I35" s="708"/>
      <c r="J35" s="473"/>
      <c r="K35" s="788"/>
      <c r="L35" s="788"/>
      <c r="M35" s="788"/>
      <c r="N35" s="788"/>
      <c r="O35" s="788"/>
      <c r="P35" s="788"/>
      <c r="Q35" s="788"/>
      <c r="R35" s="474"/>
    </row>
    <row r="36" spans="2:18" ht="19.149999999999999" customHeight="1">
      <c r="B36" s="472"/>
      <c r="C36" s="708"/>
      <c r="D36" s="708"/>
      <c r="E36" s="708"/>
      <c r="F36" s="708"/>
      <c r="G36" s="708"/>
      <c r="H36" s="708"/>
      <c r="I36" s="708"/>
      <c r="J36" s="473"/>
      <c r="K36" s="788"/>
      <c r="L36" s="788"/>
      <c r="M36" s="788"/>
      <c r="N36" s="788"/>
      <c r="O36" s="788"/>
      <c r="P36" s="788"/>
      <c r="Q36" s="788"/>
      <c r="R36" s="474"/>
    </row>
    <row r="37" spans="2:18" ht="19.149999999999999" customHeight="1">
      <c r="B37" s="472"/>
      <c r="C37" s="708"/>
      <c r="D37" s="708"/>
      <c r="E37" s="708"/>
      <c r="F37" s="708"/>
      <c r="G37" s="708"/>
      <c r="H37" s="708"/>
      <c r="I37" s="708"/>
      <c r="J37" s="473"/>
      <c r="K37" s="788"/>
      <c r="L37" s="788"/>
      <c r="M37" s="788"/>
      <c r="N37" s="788"/>
      <c r="O37" s="788"/>
      <c r="P37" s="788"/>
      <c r="Q37" s="788"/>
      <c r="R37" s="474"/>
    </row>
    <row r="38" spans="2:18" ht="19.149999999999999" customHeight="1">
      <c r="B38" s="472"/>
      <c r="C38" s="708"/>
      <c r="D38" s="708"/>
      <c r="E38" s="708"/>
      <c r="F38" s="708"/>
      <c r="G38" s="708"/>
      <c r="H38" s="708"/>
      <c r="I38" s="708"/>
      <c r="J38" s="473"/>
      <c r="K38" s="788"/>
      <c r="L38" s="788"/>
      <c r="M38" s="788"/>
      <c r="N38" s="788"/>
      <c r="O38" s="788"/>
      <c r="P38" s="788"/>
      <c r="Q38" s="788"/>
      <c r="R38" s="474"/>
    </row>
    <row r="39" spans="2:18" ht="19.149999999999999" customHeight="1">
      <c r="B39" s="472"/>
      <c r="C39" s="708"/>
      <c r="D39" s="708"/>
      <c r="E39" s="708"/>
      <c r="F39" s="708"/>
      <c r="G39" s="708"/>
      <c r="H39" s="708"/>
      <c r="I39" s="708"/>
      <c r="J39" s="473"/>
      <c r="K39" s="788"/>
      <c r="L39" s="788"/>
      <c r="M39" s="788"/>
      <c r="N39" s="788"/>
      <c r="O39" s="788"/>
      <c r="P39" s="788"/>
      <c r="Q39" s="788"/>
      <c r="R39" s="474"/>
    </row>
    <row r="40" spans="2:18" ht="19.149999999999999" customHeight="1">
      <c r="B40" s="472"/>
      <c r="C40" s="708"/>
      <c r="D40" s="708"/>
      <c r="E40" s="708"/>
      <c r="F40" s="708"/>
      <c r="G40" s="708"/>
      <c r="H40" s="708"/>
      <c r="I40" s="708"/>
      <c r="J40" s="473"/>
      <c r="K40" s="788"/>
      <c r="L40" s="788"/>
      <c r="M40" s="788"/>
      <c r="N40" s="788"/>
      <c r="O40" s="788"/>
      <c r="P40" s="788"/>
      <c r="Q40" s="788"/>
      <c r="R40" s="474"/>
    </row>
    <row r="41" spans="2:18" ht="25.15" customHeight="1">
      <c r="B41" s="472"/>
      <c r="C41" s="708"/>
      <c r="D41" s="708"/>
      <c r="E41" s="708"/>
      <c r="F41" s="708"/>
      <c r="G41" s="708"/>
      <c r="H41" s="708"/>
      <c r="I41" s="708"/>
      <c r="J41" s="473"/>
      <c r="K41" s="788"/>
      <c r="L41" s="788"/>
      <c r="M41" s="788"/>
      <c r="N41" s="788"/>
      <c r="O41" s="788"/>
      <c r="P41" s="788"/>
      <c r="Q41" s="788"/>
      <c r="R41" s="474"/>
    </row>
    <row r="42" spans="2:18" ht="19.149999999999999" customHeight="1">
      <c r="B42" s="472"/>
      <c r="C42" s="708"/>
      <c r="D42" s="708"/>
      <c r="E42" s="708"/>
      <c r="F42" s="708"/>
      <c r="G42" s="708"/>
      <c r="H42" s="708"/>
      <c r="I42" s="708"/>
      <c r="J42" s="473"/>
      <c r="K42" s="788"/>
      <c r="L42" s="788"/>
      <c r="M42" s="788"/>
      <c r="N42" s="788"/>
      <c r="O42" s="788"/>
      <c r="P42" s="788"/>
      <c r="Q42" s="788"/>
      <c r="R42" s="474"/>
    </row>
    <row r="43" spans="2:18" ht="43.9" customHeight="1">
      <c r="B43" s="472"/>
      <c r="C43" s="708"/>
      <c r="D43" s="708"/>
      <c r="E43" s="708"/>
      <c r="F43" s="708"/>
      <c r="G43" s="708"/>
      <c r="H43" s="708"/>
      <c r="I43" s="708"/>
      <c r="J43" s="473"/>
      <c r="K43" s="788"/>
      <c r="L43" s="788"/>
      <c r="M43" s="788"/>
      <c r="N43" s="788"/>
      <c r="O43" s="788"/>
      <c r="P43" s="788"/>
      <c r="Q43" s="788"/>
      <c r="R43" s="474"/>
    </row>
    <row r="44" spans="2:18" ht="157.9" customHeight="1">
      <c r="B44" s="472"/>
      <c r="C44" s="708"/>
      <c r="D44" s="708"/>
      <c r="E44" s="708"/>
      <c r="F44" s="708"/>
      <c r="G44" s="708"/>
      <c r="H44" s="708"/>
      <c r="I44" s="708"/>
      <c r="J44" s="473"/>
      <c r="K44" s="788"/>
      <c r="L44" s="788"/>
      <c r="M44" s="788"/>
      <c r="N44" s="788"/>
      <c r="O44" s="788"/>
      <c r="P44" s="788"/>
      <c r="Q44" s="788"/>
      <c r="R44" s="474"/>
    </row>
    <row r="45" spans="2:18" ht="33" customHeight="1">
      <c r="B45" s="472"/>
      <c r="C45" s="708"/>
      <c r="D45" s="708"/>
      <c r="E45" s="708"/>
      <c r="F45" s="708"/>
      <c r="G45" s="708"/>
      <c r="H45" s="708"/>
      <c r="I45" s="708"/>
      <c r="J45" s="473"/>
      <c r="K45" s="788"/>
      <c r="L45" s="788"/>
      <c r="M45" s="788"/>
      <c r="N45" s="788"/>
      <c r="O45" s="788"/>
      <c r="P45" s="788"/>
      <c r="Q45" s="788"/>
      <c r="R45" s="474"/>
    </row>
    <row r="46" spans="2:18" ht="48" customHeight="1">
      <c r="B46" s="472"/>
      <c r="C46" s="708"/>
      <c r="D46" s="708"/>
      <c r="E46" s="708"/>
      <c r="F46" s="708"/>
      <c r="G46" s="708"/>
      <c r="H46" s="708"/>
      <c r="I46" s="708"/>
      <c r="J46" s="473"/>
      <c r="K46" s="788"/>
      <c r="L46" s="788"/>
      <c r="M46" s="788"/>
      <c r="N46" s="788"/>
      <c r="O46" s="788"/>
      <c r="P46" s="788"/>
      <c r="Q46" s="788"/>
      <c r="R46" s="474"/>
    </row>
    <row r="47" spans="2:18" ht="19.149999999999999" customHeight="1">
      <c r="B47" s="472"/>
      <c r="C47" s="473"/>
      <c r="D47" s="473"/>
      <c r="E47" s="473"/>
      <c r="F47" s="473"/>
      <c r="G47" s="473"/>
      <c r="H47" s="473"/>
      <c r="I47" s="473"/>
      <c r="J47" s="473"/>
      <c r="K47" s="473"/>
      <c r="L47" s="473"/>
      <c r="M47" s="473"/>
      <c r="N47" s="473"/>
      <c r="O47" s="473"/>
      <c r="P47" s="473"/>
      <c r="Q47" s="473"/>
      <c r="R47" s="474"/>
    </row>
    <row r="48" spans="2:18" ht="19.149999999999999" customHeight="1">
      <c r="B48" s="472"/>
      <c r="C48" s="473"/>
      <c r="D48" s="473"/>
      <c r="E48" s="473"/>
      <c r="F48" s="473"/>
      <c r="G48" s="473"/>
      <c r="H48" s="473"/>
      <c r="I48" s="473"/>
      <c r="J48" s="473"/>
      <c r="K48" s="473"/>
      <c r="L48" s="473"/>
      <c r="M48" s="473"/>
      <c r="N48" s="473"/>
      <c r="O48" s="473"/>
      <c r="P48" s="473"/>
      <c r="Q48" s="473"/>
      <c r="R48" s="474"/>
    </row>
    <row r="49" spans="2:18" ht="19.149999999999999" customHeight="1">
      <c r="B49" s="472"/>
      <c r="C49" s="473"/>
      <c r="D49" s="473"/>
      <c r="E49" s="473"/>
      <c r="F49" s="473"/>
      <c r="G49" s="473"/>
      <c r="H49" s="473"/>
      <c r="I49" s="473"/>
      <c r="J49" s="473"/>
      <c r="K49" s="473"/>
      <c r="L49" s="473"/>
      <c r="M49" s="473"/>
      <c r="N49" s="473"/>
      <c r="O49" s="473"/>
      <c r="P49" s="473"/>
      <c r="Q49" s="473"/>
      <c r="R49" s="474"/>
    </row>
    <row r="50" spans="2:18" ht="19.149999999999999" customHeight="1">
      <c r="B50" s="472"/>
      <c r="C50" s="473"/>
      <c r="D50" s="473"/>
      <c r="E50" s="473"/>
      <c r="F50" s="473"/>
      <c r="G50" s="473"/>
      <c r="H50" s="473"/>
      <c r="I50" s="473"/>
      <c r="J50" s="473"/>
      <c r="K50" s="473"/>
      <c r="L50" s="473"/>
      <c r="M50" s="473"/>
      <c r="N50" s="473"/>
      <c r="O50" s="473"/>
      <c r="P50" s="473"/>
      <c r="Q50" s="473"/>
      <c r="R50" s="474"/>
    </row>
    <row r="51" spans="2:18">
      <c r="B51" s="472"/>
      <c r="C51" s="473"/>
      <c r="D51" s="473"/>
      <c r="E51" s="473"/>
      <c r="F51" s="473"/>
      <c r="G51" s="473"/>
      <c r="H51" s="473"/>
      <c r="I51" s="473"/>
      <c r="J51" s="473"/>
      <c r="K51" s="473"/>
      <c r="L51" s="473"/>
      <c r="M51" s="473"/>
      <c r="N51" s="473"/>
      <c r="O51" s="473"/>
      <c r="P51" s="473"/>
      <c r="Q51" s="473"/>
      <c r="R51" s="474"/>
    </row>
    <row r="52" spans="2:18" ht="73.900000000000006" customHeight="1">
      <c r="B52" s="472"/>
      <c r="C52" s="473"/>
      <c r="D52" s="473"/>
      <c r="E52" s="473"/>
      <c r="F52" s="473"/>
      <c r="G52" s="473"/>
      <c r="H52" s="473"/>
      <c r="I52" s="473"/>
      <c r="J52" s="473"/>
      <c r="K52" s="473"/>
      <c r="L52" s="473"/>
      <c r="M52" s="473"/>
      <c r="N52" s="473"/>
      <c r="O52" s="473"/>
      <c r="P52" s="473"/>
      <c r="Q52" s="473"/>
      <c r="R52" s="474"/>
    </row>
    <row r="53" spans="2:18" ht="49.9" customHeight="1">
      <c r="B53" s="472"/>
      <c r="C53" s="473"/>
      <c r="D53" s="473"/>
      <c r="E53" s="473"/>
      <c r="F53" s="473"/>
      <c r="G53" s="473"/>
      <c r="H53" s="473"/>
      <c r="I53" s="473"/>
      <c r="J53" s="473"/>
      <c r="K53" s="473"/>
      <c r="L53" s="473"/>
      <c r="M53" s="473"/>
      <c r="N53" s="473"/>
      <c r="O53" s="473"/>
      <c r="P53" s="473"/>
      <c r="Q53" s="473"/>
      <c r="R53" s="474"/>
    </row>
    <row r="54" spans="2:18">
      <c r="B54" s="472"/>
      <c r="C54" s="473"/>
      <c r="D54" s="473"/>
      <c r="E54" s="473"/>
      <c r="F54" s="473"/>
      <c r="G54" s="473"/>
      <c r="H54" s="473"/>
      <c r="I54" s="473"/>
      <c r="J54" s="473"/>
      <c r="K54" s="473"/>
      <c r="L54" s="473"/>
      <c r="M54" s="473"/>
      <c r="N54" s="473"/>
      <c r="O54" s="473"/>
      <c r="P54" s="473"/>
      <c r="Q54" s="473"/>
      <c r="R54" s="474"/>
    </row>
    <row r="55" spans="2:18">
      <c r="B55" s="486"/>
      <c r="C55" s="487"/>
      <c r="D55" s="487"/>
      <c r="E55" s="487"/>
      <c r="F55" s="487"/>
      <c r="G55" s="487"/>
      <c r="H55" s="487"/>
      <c r="I55" s="487"/>
      <c r="J55" s="487"/>
      <c r="K55" s="487"/>
      <c r="L55" s="487"/>
      <c r="M55" s="487"/>
      <c r="N55" s="487"/>
      <c r="O55" s="487"/>
      <c r="P55" s="487"/>
      <c r="Q55" s="487"/>
      <c r="R55" s="488"/>
    </row>
    <row r="57" spans="2:18" ht="49.9" customHeight="1"/>
    <row r="59" spans="2:18">
      <c r="B59" s="469"/>
      <c r="C59" s="470"/>
      <c r="D59" s="470"/>
      <c r="E59" s="470"/>
      <c r="F59" s="470"/>
      <c r="G59" s="470"/>
      <c r="H59" s="470"/>
      <c r="I59" s="470"/>
      <c r="J59" s="470"/>
      <c r="K59" s="470"/>
      <c r="L59" s="470"/>
      <c r="M59" s="470"/>
      <c r="N59" s="470"/>
      <c r="O59" s="470"/>
      <c r="P59" s="470"/>
      <c r="Q59" s="470"/>
      <c r="R59" s="471"/>
    </row>
    <row r="60" spans="2:18">
      <c r="B60" s="472"/>
      <c r="C60" s="473"/>
      <c r="D60" s="473"/>
      <c r="E60" s="473"/>
      <c r="F60" s="473"/>
      <c r="G60" s="473"/>
      <c r="H60" s="473"/>
      <c r="I60" s="473"/>
      <c r="J60" s="473"/>
      <c r="K60" s="473"/>
      <c r="L60" s="473"/>
      <c r="M60" s="473"/>
      <c r="N60" s="473"/>
      <c r="O60" s="473"/>
      <c r="P60" s="473"/>
      <c r="Q60" s="473"/>
      <c r="R60" s="474"/>
    </row>
    <row r="61" spans="2:18" ht="28.9">
      <c r="B61" s="472"/>
      <c r="C61" s="475"/>
      <c r="D61" s="475"/>
      <c r="E61" s="473"/>
      <c r="F61" s="473"/>
      <c r="G61" s="473"/>
      <c r="H61" s="473"/>
      <c r="I61" s="473"/>
      <c r="J61" s="473"/>
      <c r="K61" s="473"/>
      <c r="L61" s="473"/>
      <c r="M61" s="473"/>
      <c r="N61" s="473"/>
      <c r="O61" s="473"/>
      <c r="P61" s="473"/>
      <c r="Q61" s="473"/>
      <c r="R61" s="474"/>
    </row>
    <row r="62" spans="2:18" ht="73.900000000000006" customHeight="1">
      <c r="B62" s="476"/>
      <c r="C62" s="673" t="s">
        <v>447</v>
      </c>
      <c r="D62" s="477"/>
      <c r="E62" s="477"/>
      <c r="F62" s="477"/>
      <c r="G62" s="477"/>
      <c r="H62" s="477"/>
      <c r="I62" s="477"/>
      <c r="J62" s="477"/>
      <c r="K62" s="477"/>
      <c r="L62" s="477"/>
      <c r="M62" s="477"/>
      <c r="N62" s="477"/>
      <c r="O62" s="477"/>
      <c r="P62" s="477"/>
      <c r="Q62" s="477"/>
      <c r="R62" s="478"/>
    </row>
    <row r="63" spans="2:18">
      <c r="B63" s="472"/>
      <c r="C63" s="473"/>
      <c r="D63" s="473"/>
      <c r="E63" s="473"/>
      <c r="F63" s="473"/>
      <c r="G63" s="473"/>
      <c r="H63" s="473"/>
      <c r="I63" s="474"/>
      <c r="J63" s="473"/>
      <c r="K63" s="473"/>
      <c r="L63" s="473"/>
      <c r="M63" s="473"/>
      <c r="N63" s="473"/>
      <c r="O63" s="473"/>
      <c r="P63" s="473"/>
      <c r="Q63" s="473"/>
      <c r="R63" s="474"/>
    </row>
    <row r="64" spans="2:18">
      <c r="B64" s="472"/>
      <c r="C64" s="473"/>
      <c r="D64" s="473"/>
      <c r="E64" s="473"/>
      <c r="F64" s="473"/>
      <c r="G64" s="473"/>
      <c r="H64" s="473"/>
      <c r="I64" s="474"/>
      <c r="J64" s="473"/>
      <c r="K64" s="473"/>
      <c r="L64" s="473"/>
      <c r="M64" s="473"/>
      <c r="N64" s="473"/>
      <c r="O64" s="473"/>
      <c r="P64" s="473"/>
      <c r="Q64" s="473"/>
      <c r="R64" s="474"/>
    </row>
    <row r="65" spans="2:26" ht="12" customHeight="1">
      <c r="B65" s="472"/>
      <c r="C65" s="473"/>
      <c r="D65" s="473"/>
      <c r="E65" s="473"/>
      <c r="F65" s="473"/>
      <c r="G65" s="473"/>
      <c r="H65" s="473"/>
      <c r="I65" s="474"/>
      <c r="J65" s="473"/>
      <c r="K65" s="473"/>
      <c r="L65" s="473"/>
      <c r="M65" s="473"/>
      <c r="N65" s="473"/>
      <c r="O65" s="473"/>
      <c r="P65" s="473"/>
      <c r="Q65" s="473"/>
      <c r="R65" s="474"/>
    </row>
    <row r="66" spans="2:26" ht="27" customHeight="1">
      <c r="B66" s="472"/>
      <c r="C66" s="547" t="s">
        <v>448</v>
      </c>
      <c r="D66" s="473"/>
      <c r="E66" s="473"/>
      <c r="F66" s="473"/>
      <c r="G66" s="473"/>
      <c r="H66" s="473"/>
      <c r="I66" s="468"/>
      <c r="J66" s="458"/>
      <c r="K66" s="458"/>
      <c r="L66" s="458"/>
      <c r="M66" s="458"/>
      <c r="N66" s="473"/>
      <c r="O66" s="458"/>
      <c r="P66" s="458"/>
      <c r="Q66" s="458"/>
      <c r="R66" s="474"/>
    </row>
    <row r="67" spans="2:26" ht="84" customHeight="1">
      <c r="B67" s="472"/>
      <c r="C67" s="548" t="s">
        <v>449</v>
      </c>
      <c r="D67" s="479"/>
      <c r="E67" s="479"/>
      <c r="F67" s="479"/>
      <c r="G67" s="473"/>
      <c r="H67" s="473"/>
      <c r="I67" s="468"/>
      <c r="J67" s="458"/>
      <c r="K67" s="708" t="str" cm="1">
        <f t="array" ref="K67">IFERROR(_xlfn.IFS(ObjetivoUSSel="1. Uso sostenible y protección de la biodiversidad y sus ecosistemas",INDEX(Tabla_US[NHDS_biodiversidad],1),ObjetivoUSSel="4. Transición hacia Economía Circular",INDEX(Tabla_US[NHDS_economiacircular],1),ObjetivoUSSel="3. Uso sostenible y protección del recurso hídrico y los ecosistemas marinos",INDEX(Tabla_US[NHDS_recursohidrico],1),ObjetivoUSSel="2. Gestión del suelo",INDEX(Tabla_US[NHDS_suelo],1)),"")</f>
        <v xml:space="preserve"> 1. Evitar la modificación del hábitat. 
2. Proteger las áreas de bosque natural. 
3. Disponer al menos un 30% del predio para regeneración o conservación. 
4. Impedir la introducción de especies no nativas o con tendencias invasoras,  
5. Controlar el uso de agroquímicos 
6. Presentar un plan de gestión de las áreas naturales del predio. 
7. Presentar un plan de manejo de agroquímicos junto con un plan de manejo integrado de plagas.</v>
      </c>
      <c r="L67" s="708"/>
      <c r="M67" s="708"/>
      <c r="N67" s="708"/>
      <c r="O67" s="708"/>
      <c r="P67" s="708"/>
      <c r="Q67" s="708"/>
      <c r="R67" s="474"/>
    </row>
    <row r="68" spans="2:26" ht="31.9" customHeight="1">
      <c r="B68" s="472"/>
      <c r="C68" s="548" t="s">
        <v>450</v>
      </c>
      <c r="D68" s="479"/>
      <c r="E68" s="479"/>
      <c r="F68" s="479"/>
      <c r="G68" s="473"/>
      <c r="H68" s="473"/>
      <c r="I68" s="468"/>
      <c r="J68" s="458"/>
      <c r="K68" s="708"/>
      <c r="L68" s="708"/>
      <c r="M68" s="708"/>
      <c r="N68" s="708"/>
      <c r="O68" s="708"/>
      <c r="P68" s="708"/>
      <c r="Q68" s="708"/>
      <c r="R68" s="474"/>
    </row>
    <row r="69" spans="2:26" ht="106.15" customHeight="1">
      <c r="B69" s="472"/>
      <c r="C69" s="784" t="s">
        <v>451</v>
      </c>
      <c r="D69" s="784"/>
      <c r="E69" s="784"/>
      <c r="F69" s="784"/>
      <c r="G69" s="784"/>
      <c r="H69" s="784"/>
      <c r="I69" s="468"/>
      <c r="J69" s="458"/>
      <c r="K69" s="708"/>
      <c r="L69" s="708"/>
      <c r="M69" s="708"/>
      <c r="N69" s="708"/>
      <c r="O69" s="708"/>
      <c r="P69" s="708"/>
      <c r="Q69" s="708"/>
      <c r="R69" s="474"/>
    </row>
    <row r="70" spans="2:26" ht="85.15" customHeight="1">
      <c r="B70" s="472"/>
      <c r="C70" s="783" t="s">
        <v>452</v>
      </c>
      <c r="D70" s="783"/>
      <c r="E70" s="783"/>
      <c r="F70" s="783"/>
      <c r="G70" s="783"/>
      <c r="H70" s="473"/>
      <c r="I70" s="474"/>
      <c r="J70" s="473"/>
      <c r="K70" s="708"/>
      <c r="L70" s="708"/>
      <c r="M70" s="708"/>
      <c r="N70" s="708"/>
      <c r="O70" s="708"/>
      <c r="P70" s="708"/>
      <c r="Q70" s="708"/>
      <c r="R70" s="474"/>
    </row>
    <row r="71" spans="2:26" ht="85.15" customHeight="1">
      <c r="B71" s="770" t="s">
        <v>453</v>
      </c>
      <c r="C71" s="771"/>
      <c r="D71" s="771"/>
      <c r="E71" s="771"/>
      <c r="F71" s="771"/>
      <c r="G71" s="771"/>
      <c r="H71" s="771"/>
      <c r="I71" s="772"/>
      <c r="J71" s="552"/>
      <c r="K71" s="708"/>
      <c r="L71" s="708"/>
      <c r="M71" s="708"/>
      <c r="N71" s="708"/>
      <c r="O71" s="708"/>
      <c r="P71" s="708"/>
      <c r="Q71" s="708"/>
      <c r="R71" s="474"/>
    </row>
    <row r="72" spans="2:26" ht="28.15" customHeight="1">
      <c r="B72" s="472"/>
      <c r="C72" s="549"/>
      <c r="D72" s="458"/>
      <c r="E72" s="458"/>
      <c r="F72" s="458"/>
      <c r="G72" s="458"/>
      <c r="H72" s="473"/>
      <c r="I72" s="474"/>
      <c r="J72" s="473"/>
      <c r="K72" s="708"/>
      <c r="L72" s="708"/>
      <c r="M72" s="708"/>
      <c r="N72" s="708"/>
      <c r="O72" s="708"/>
      <c r="P72" s="708"/>
      <c r="Q72" s="708"/>
      <c r="R72" s="468"/>
    </row>
    <row r="73" spans="2:26" ht="72" customHeight="1">
      <c r="B73" s="472"/>
      <c r="C73" s="473"/>
      <c r="D73" s="458"/>
      <c r="E73" s="458"/>
      <c r="F73" s="458"/>
      <c r="G73" s="458"/>
      <c r="H73" s="473"/>
      <c r="I73" s="474"/>
      <c r="J73" s="473"/>
      <c r="K73" s="708"/>
      <c r="L73" s="708"/>
      <c r="M73" s="708"/>
      <c r="N73" s="708"/>
      <c r="O73" s="708"/>
      <c r="P73" s="708"/>
      <c r="Q73" s="708"/>
      <c r="R73" s="468"/>
    </row>
    <row r="74" spans="2:26" ht="31.9" customHeight="1">
      <c r="B74" s="472"/>
      <c r="C74" s="473"/>
      <c r="D74" s="458"/>
      <c r="E74" s="458"/>
      <c r="F74" s="458"/>
      <c r="G74" s="458"/>
      <c r="H74" s="473"/>
      <c r="I74" s="474"/>
      <c r="J74" s="473"/>
      <c r="K74" s="546"/>
      <c r="L74" s="546"/>
      <c r="M74" s="546"/>
      <c r="N74" s="546"/>
      <c r="O74" s="546"/>
      <c r="P74" s="546"/>
      <c r="Q74" s="546"/>
      <c r="R74" s="468"/>
      <c r="Y74" s="795"/>
      <c r="Z74" s="795"/>
    </row>
    <row r="75" spans="2:26" ht="33.6">
      <c r="B75" s="472"/>
      <c r="C75" s="473"/>
      <c r="D75" s="473"/>
      <c r="E75" s="473"/>
      <c r="F75" s="473"/>
      <c r="G75" s="473"/>
      <c r="H75" s="473"/>
      <c r="I75" s="474"/>
      <c r="J75" s="473"/>
      <c r="K75" s="473"/>
      <c r="L75" s="473"/>
      <c r="M75" s="473"/>
      <c r="N75" s="473"/>
      <c r="O75" s="473"/>
      <c r="P75" s="473"/>
      <c r="Q75" s="458"/>
      <c r="R75" s="468"/>
      <c r="Y75" s="708"/>
      <c r="Z75" s="708"/>
    </row>
    <row r="76" spans="2:26" ht="33.6">
      <c r="B76" s="472"/>
      <c r="C76" s="473"/>
      <c r="D76" s="458"/>
      <c r="E76" s="473"/>
      <c r="F76" s="473"/>
      <c r="G76" s="473"/>
      <c r="H76" s="473"/>
      <c r="I76" s="474"/>
      <c r="J76" s="473"/>
      <c r="K76" s="473"/>
      <c r="L76" s="473"/>
      <c r="M76" s="473"/>
      <c r="N76" s="473"/>
      <c r="O76" s="473"/>
      <c r="P76" s="473"/>
      <c r="Q76" s="458"/>
      <c r="R76" s="468"/>
      <c r="Y76" s="796"/>
      <c r="Z76" s="796"/>
    </row>
    <row r="77" spans="2:26" ht="67.150000000000006" customHeight="1">
      <c r="B77" s="472"/>
      <c r="C77" s="473"/>
      <c r="D77" s="458"/>
      <c r="E77" s="458"/>
      <c r="F77" s="473"/>
      <c r="G77" s="473"/>
      <c r="H77" s="473"/>
      <c r="I77" s="474"/>
      <c r="J77" s="473"/>
      <c r="K77" s="473"/>
      <c r="L77" s="473"/>
      <c r="M77" s="473"/>
      <c r="N77" s="473"/>
      <c r="O77" s="473"/>
      <c r="P77" s="473"/>
      <c r="Q77" s="473"/>
      <c r="R77" s="468"/>
    </row>
    <row r="78" spans="2:26">
      <c r="B78" s="472"/>
      <c r="C78" s="473"/>
      <c r="D78" s="458"/>
      <c r="E78" s="458"/>
      <c r="F78" s="473"/>
      <c r="G78" s="473"/>
      <c r="H78" s="473"/>
      <c r="I78" s="474"/>
      <c r="J78" s="473"/>
      <c r="K78" s="473"/>
      <c r="L78" s="473"/>
      <c r="M78" s="473"/>
      <c r="N78" s="473"/>
      <c r="O78" s="473"/>
      <c r="P78" s="473"/>
      <c r="Q78" s="473"/>
      <c r="R78" s="468"/>
    </row>
    <row r="79" spans="2:26">
      <c r="B79" s="472"/>
      <c r="C79" s="473"/>
      <c r="D79" s="458"/>
      <c r="E79" s="458"/>
      <c r="F79" s="473"/>
      <c r="G79" s="473"/>
      <c r="H79" s="473"/>
      <c r="I79" s="474"/>
      <c r="J79" s="473"/>
      <c r="K79" s="473"/>
      <c r="L79" s="473"/>
      <c r="M79" s="473"/>
      <c r="N79" s="473"/>
      <c r="O79" s="473"/>
      <c r="P79" s="473"/>
      <c r="Q79" s="473"/>
      <c r="R79" s="468"/>
    </row>
    <row r="80" spans="2:26" ht="25.15" customHeight="1">
      <c r="B80" s="472"/>
      <c r="C80" s="458"/>
      <c r="D80" s="773"/>
      <c r="E80" s="773"/>
      <c r="F80" s="458"/>
      <c r="G80" s="458"/>
      <c r="H80" s="473"/>
      <c r="I80" s="474"/>
      <c r="J80" s="473"/>
      <c r="K80" s="708" t="str" cm="1">
        <f t="array" ref="K80">IFERROR(_xlfn.IFS(ObjetivoUSSel="1. Uso sostenible y protección de la biodiversidad y sus ecosistemas",INDEX(_xlfn._xlws.FILTER(Tabla_US[Doc_biodiversidad],Tabla_US[Sector]=SectorUSSel1),1),ObjetivoUSSel="4. Transición hacia Economía Circular",INDEX(_xlfn._xlws.FILTER(Tabla_US[Doc_economiacircular],Tabla_US[Sector]=SectorUSSel1),1),ObjetivoUSSel="3. Uso sostenible y protección del recurso hídrico y los ecosistemas marinos",INDEX(_xlfn._xlws.FILTER(Tabla_US[Doc_recursohidrico],Tabla_US[Sector]=SectorUSSel1),1),ObjetivoUSSel="2. Gestión del suelo",INDEX(_xlfn._xlws.FILTER(Tabla_US[Doc_suelo],Tabla_US[Sector]=SectorUSSel1),1)),"")</f>
        <v xml:space="preserve">Solicitar y verificar: 
1. Plan de Manejo Ambiental (PMA) o plan predial donde se tomen medidas para proteger la biodiversidad y los ecosistemas, medidas para evitar la propagación de especies invasoras, manejo integrado de plagas (MIP) y plan de manejo de fertilizantes, entre otros.
2. Mapa de las zonas con área de bosque natural y de cultivo forestal.
3. Validar que el predio no se encuentre dentro de áreas protegidas , fuera de la frontera agrícola o en áreas con zonas boscosas continuas. Esta validación puede realizarse mediante mapas de uso del suelo, mapas de cobertura vegetal, imágenes satelitales, o mapas de las zonas con área de bosque natural.
4. Validar que en el plan predial se delimiten áreas de exclusión para regeneración o conservación
</v>
      </c>
      <c r="L80" s="708"/>
      <c r="M80" s="708"/>
      <c r="N80" s="708"/>
      <c r="O80" s="708"/>
      <c r="P80" s="708"/>
      <c r="Q80" s="708"/>
      <c r="R80" s="468"/>
    </row>
    <row r="81" spans="2:18" ht="64.150000000000006" customHeight="1">
      <c r="B81" s="472"/>
      <c r="C81" s="458"/>
      <c r="D81" s="458"/>
      <c r="E81" s="458"/>
      <c r="F81" s="458"/>
      <c r="G81" s="458"/>
      <c r="H81" s="473"/>
      <c r="I81" s="474"/>
      <c r="J81" s="473"/>
      <c r="K81" s="708"/>
      <c r="L81" s="708"/>
      <c r="M81" s="708"/>
      <c r="N81" s="708"/>
      <c r="O81" s="708"/>
      <c r="P81" s="708"/>
      <c r="Q81" s="708"/>
      <c r="R81" s="474"/>
    </row>
    <row r="82" spans="2:18" ht="45" customHeight="1">
      <c r="B82" s="472"/>
      <c r="C82" s="458"/>
      <c r="D82" s="545" t="s">
        <v>426</v>
      </c>
      <c r="E82" s="550"/>
      <c r="F82" s="458"/>
      <c r="G82" s="545" t="s">
        <v>454</v>
      </c>
      <c r="H82" s="473"/>
      <c r="I82" s="474"/>
      <c r="J82" s="473"/>
      <c r="K82" s="708"/>
      <c r="L82" s="708"/>
      <c r="M82" s="708"/>
      <c r="N82" s="708"/>
      <c r="O82" s="708"/>
      <c r="P82" s="708"/>
      <c r="Q82" s="708"/>
      <c r="R82" s="474"/>
    </row>
    <row r="83" spans="2:18" ht="121.9" customHeight="1">
      <c r="B83" s="472"/>
      <c r="C83" s="458"/>
      <c r="D83" s="633" t="s">
        <v>455</v>
      </c>
      <c r="E83" s="458"/>
      <c r="F83" s="458"/>
      <c r="G83" s="667" t="s">
        <v>379</v>
      </c>
      <c r="H83" s="473"/>
      <c r="I83" s="474"/>
      <c r="J83" s="473"/>
      <c r="K83" s="708"/>
      <c r="L83" s="708"/>
      <c r="M83" s="708"/>
      <c r="N83" s="708"/>
      <c r="O83" s="708"/>
      <c r="P83" s="708"/>
      <c r="Q83" s="708"/>
      <c r="R83" s="474"/>
    </row>
    <row r="84" spans="2:18" ht="15" customHeight="1">
      <c r="B84" s="472"/>
      <c r="C84" s="458"/>
      <c r="D84" s="458"/>
      <c r="E84" s="458"/>
      <c r="F84" s="458"/>
      <c r="G84" s="458"/>
      <c r="H84" s="473"/>
      <c r="I84" s="474"/>
      <c r="J84" s="473"/>
      <c r="K84" s="708"/>
      <c r="L84" s="708"/>
      <c r="M84" s="708"/>
      <c r="N84" s="708"/>
      <c r="O84" s="708"/>
      <c r="P84" s="708"/>
      <c r="Q84" s="708"/>
      <c r="R84" s="474"/>
    </row>
    <row r="85" spans="2:18" ht="15" customHeight="1">
      <c r="B85" s="472"/>
      <c r="C85" s="458"/>
      <c r="D85" s="458"/>
      <c r="E85" s="458"/>
      <c r="F85" s="458"/>
      <c r="G85" s="458"/>
      <c r="H85" s="473"/>
      <c r="I85" s="474"/>
      <c r="J85" s="473"/>
      <c r="K85" s="708"/>
      <c r="L85" s="708"/>
      <c r="M85" s="708"/>
      <c r="N85" s="708"/>
      <c r="O85" s="708"/>
      <c r="P85" s="708"/>
      <c r="Q85" s="708"/>
      <c r="R85" s="474"/>
    </row>
    <row r="86" spans="2:18" ht="15" customHeight="1">
      <c r="B86" s="472"/>
      <c r="C86" s="458"/>
      <c r="D86" s="458"/>
      <c r="E86" s="458"/>
      <c r="F86" s="458"/>
      <c r="G86" s="458"/>
      <c r="H86" s="473"/>
      <c r="I86" s="474"/>
      <c r="J86" s="473"/>
      <c r="K86" s="708"/>
      <c r="L86" s="708"/>
      <c r="M86" s="708"/>
      <c r="N86" s="708"/>
      <c r="O86" s="708"/>
      <c r="P86" s="708"/>
      <c r="Q86" s="708"/>
      <c r="R86" s="474"/>
    </row>
    <row r="87" spans="2:18" ht="46.9" customHeight="1">
      <c r="B87" s="472"/>
      <c r="C87" s="458"/>
      <c r="D87" s="458"/>
      <c r="E87" s="458"/>
      <c r="F87" s="458"/>
      <c r="G87" s="458"/>
      <c r="H87" s="473"/>
      <c r="I87" s="474"/>
      <c r="J87" s="473"/>
      <c r="K87" s="708"/>
      <c r="L87" s="708"/>
      <c r="M87" s="708"/>
      <c r="N87" s="708"/>
      <c r="O87" s="708"/>
      <c r="P87" s="708"/>
      <c r="Q87" s="708"/>
      <c r="R87" s="474"/>
    </row>
    <row r="88" spans="2:18" ht="49.15" customHeight="1">
      <c r="B88" s="472"/>
      <c r="C88" s="458"/>
      <c r="D88" s="768" t="s">
        <v>456</v>
      </c>
      <c r="E88" s="768"/>
      <c r="F88" s="768"/>
      <c r="G88" s="768"/>
      <c r="H88" s="556"/>
      <c r="I88" s="474"/>
      <c r="J88" s="473"/>
      <c r="K88" s="708"/>
      <c r="L88" s="708"/>
      <c r="M88" s="708"/>
      <c r="N88" s="708"/>
      <c r="O88" s="708"/>
      <c r="P88" s="708"/>
      <c r="Q88" s="708"/>
      <c r="R88" s="474"/>
    </row>
    <row r="89" spans="2:18" ht="49.15" customHeight="1">
      <c r="B89" s="472"/>
      <c r="C89" s="458"/>
      <c r="D89" s="797" t="str">
        <f>IFERROR(_xlfn.XLOOKUP(SectorUSSel1,Tabla_US[Sector], Tabla_US[Indicadores_CS]),"")</f>
        <v>I. Emisiones capturadas o fijadas /ha
II. % del predio para regeneración o conservación
III. % de área a ser aprovechada
Calidad del suelo
IV. % de materia orgánica
 V. Contenido de nitritos, nitratos y fósforo en el suelo
 VI. % suelo recuperado/ restaurado
 VII. Área en zonas de recarga de cuenca reparada o protegida
 VIII. Área aislada mediante barreras cercas vivas o cortafuegos
Biodiversidad
 IX. Número de árboles/ha sembrados
  X. Número de especies nativas por ha
  XI. Número de especies de organismos benéficos identificados
  XII. Número de especies silvestres no forestales</v>
      </c>
      <c r="E89" s="797"/>
      <c r="F89" s="797"/>
      <c r="G89" s="797"/>
      <c r="H89" s="556"/>
      <c r="I89" s="474"/>
      <c r="J89" s="473"/>
      <c r="K89" s="708"/>
      <c r="L89" s="708"/>
      <c r="M89" s="708"/>
      <c r="N89" s="708"/>
      <c r="O89" s="708"/>
      <c r="P89" s="708"/>
      <c r="Q89" s="708"/>
      <c r="R89" s="474"/>
    </row>
    <row r="90" spans="2:18" ht="49.15" customHeight="1">
      <c r="B90" s="472"/>
      <c r="C90" s="458"/>
      <c r="D90" s="797"/>
      <c r="E90" s="797"/>
      <c r="F90" s="797"/>
      <c r="G90" s="797"/>
      <c r="H90" s="556"/>
      <c r="I90" s="474"/>
      <c r="J90" s="473"/>
      <c r="K90" s="708"/>
      <c r="L90" s="708"/>
      <c r="M90" s="708"/>
      <c r="N90" s="708"/>
      <c r="O90" s="708"/>
      <c r="P90" s="708"/>
      <c r="Q90" s="708"/>
      <c r="R90" s="474"/>
    </row>
    <row r="91" spans="2:18" ht="67.150000000000006" customHeight="1">
      <c r="B91" s="472"/>
      <c r="C91" s="458"/>
      <c r="D91" s="797"/>
      <c r="E91" s="797"/>
      <c r="F91" s="797"/>
      <c r="G91" s="797"/>
      <c r="H91" s="556"/>
      <c r="I91" s="474"/>
      <c r="J91" s="473"/>
      <c r="K91" s="708"/>
      <c r="L91" s="708"/>
      <c r="M91" s="708"/>
      <c r="N91" s="708"/>
      <c r="O91" s="708"/>
      <c r="P91" s="708"/>
      <c r="Q91" s="708"/>
      <c r="R91" s="474"/>
    </row>
    <row r="92" spans="2:18" ht="372" customHeight="1">
      <c r="B92" s="472"/>
      <c r="C92" s="458"/>
      <c r="D92" s="797"/>
      <c r="E92" s="797"/>
      <c r="F92" s="797"/>
      <c r="G92" s="797"/>
      <c r="H92" s="556"/>
      <c r="I92" s="474"/>
      <c r="J92" s="473"/>
      <c r="K92" s="708"/>
      <c r="L92" s="708"/>
      <c r="M92" s="708"/>
      <c r="N92" s="708"/>
      <c r="O92" s="708"/>
      <c r="P92" s="708"/>
      <c r="Q92" s="708"/>
      <c r="R92" s="474"/>
    </row>
    <row r="93" spans="2:18" ht="49.9" customHeight="1">
      <c r="B93" s="472"/>
      <c r="C93" s="551"/>
      <c r="D93" s="551"/>
      <c r="E93" s="551"/>
      <c r="F93" s="551"/>
      <c r="G93" s="551"/>
      <c r="H93" s="473"/>
      <c r="I93" s="474"/>
      <c r="J93" s="473"/>
      <c r="K93" s="473"/>
      <c r="L93" s="473"/>
      <c r="M93" s="473"/>
      <c r="N93" s="473"/>
      <c r="O93" s="473"/>
      <c r="P93" s="473"/>
      <c r="Q93" s="473"/>
      <c r="R93" s="474"/>
    </row>
    <row r="94" spans="2:18">
      <c r="B94" s="480"/>
      <c r="C94" s="481"/>
      <c r="D94" s="481"/>
      <c r="E94" s="481"/>
      <c r="F94" s="481"/>
      <c r="G94" s="481"/>
      <c r="H94" s="481"/>
      <c r="I94" s="482"/>
      <c r="J94" s="481"/>
      <c r="K94" s="481"/>
      <c r="L94" s="481"/>
      <c r="M94" s="481"/>
      <c r="N94" s="481"/>
      <c r="O94" s="481"/>
      <c r="P94" s="481"/>
      <c r="Q94" s="481"/>
      <c r="R94" s="482"/>
    </row>
    <row r="100" spans="2:18">
      <c r="B100" s="469"/>
      <c r="C100" s="470"/>
      <c r="D100" s="470"/>
      <c r="E100" s="470"/>
      <c r="F100" s="470"/>
      <c r="G100" s="470"/>
      <c r="H100" s="470"/>
      <c r="I100" s="470"/>
      <c r="J100" s="470"/>
      <c r="K100" s="470"/>
      <c r="L100" s="470"/>
      <c r="M100" s="470"/>
      <c r="N100" s="470"/>
      <c r="O100" s="470"/>
      <c r="P100" s="470"/>
      <c r="Q100" s="470"/>
      <c r="R100" s="471"/>
    </row>
    <row r="101" spans="2:18" ht="52.9" customHeight="1">
      <c r="B101" s="472"/>
      <c r="C101" s="473"/>
      <c r="D101" s="473"/>
      <c r="E101" s="473"/>
      <c r="F101" s="473"/>
      <c r="G101" s="473"/>
      <c r="H101" s="473"/>
      <c r="I101" s="473"/>
      <c r="J101" s="473"/>
      <c r="K101" s="473"/>
      <c r="L101" s="473"/>
      <c r="M101" s="473"/>
      <c r="N101" s="473"/>
      <c r="O101" s="473"/>
      <c r="P101" s="473"/>
      <c r="Q101" s="473"/>
      <c r="R101" s="474"/>
    </row>
    <row r="102" spans="2:18" ht="28.9">
      <c r="B102" s="472"/>
      <c r="C102" s="475"/>
      <c r="D102" s="475"/>
      <c r="E102" s="473"/>
      <c r="F102" s="473"/>
      <c r="G102" s="473"/>
      <c r="H102" s="473"/>
      <c r="I102" s="473"/>
      <c r="J102" s="473"/>
      <c r="K102" s="473"/>
      <c r="L102" s="473"/>
      <c r="M102" s="473"/>
      <c r="N102" s="473"/>
      <c r="O102" s="473"/>
      <c r="P102" s="473"/>
      <c r="Q102" s="473"/>
      <c r="R102" s="474"/>
    </row>
    <row r="103" spans="2:18" ht="67.150000000000006" customHeight="1">
      <c r="B103" s="476"/>
      <c r="C103" s="672" t="s">
        <v>457</v>
      </c>
      <c r="D103" s="477"/>
      <c r="E103" s="477"/>
      <c r="F103" s="477"/>
      <c r="G103" s="477"/>
      <c r="H103" s="477"/>
      <c r="I103" s="477"/>
      <c r="J103" s="477"/>
      <c r="K103" s="477"/>
      <c r="L103" s="477"/>
      <c r="M103" s="477"/>
      <c r="N103" s="477"/>
      <c r="O103" s="477"/>
      <c r="P103" s="477"/>
      <c r="Q103" s="477"/>
      <c r="R103" s="478"/>
    </row>
    <row r="104" spans="2:18">
      <c r="B104" s="472"/>
      <c r="C104" s="473"/>
      <c r="D104" s="473"/>
      <c r="E104" s="473"/>
      <c r="F104" s="473"/>
      <c r="G104" s="473"/>
      <c r="H104" s="473"/>
      <c r="I104" s="473"/>
      <c r="J104" s="473"/>
      <c r="K104" s="473"/>
      <c r="L104" s="473"/>
      <c r="M104" s="473"/>
      <c r="N104" s="473"/>
      <c r="O104" s="473"/>
      <c r="P104" s="473"/>
      <c r="Q104" s="473"/>
      <c r="R104" s="474"/>
    </row>
    <row r="105" spans="2:18">
      <c r="B105" s="472"/>
      <c r="C105" s="473"/>
      <c r="D105" s="473"/>
      <c r="E105" s="473"/>
      <c r="F105" s="473"/>
      <c r="G105" s="473"/>
      <c r="H105" s="473"/>
      <c r="I105" s="473"/>
      <c r="J105" s="473"/>
      <c r="K105" s="473"/>
      <c r="L105" s="473"/>
      <c r="M105" s="473"/>
      <c r="N105" s="473"/>
      <c r="O105" s="473"/>
      <c r="P105" s="473"/>
      <c r="Q105" s="473"/>
      <c r="R105" s="474"/>
    </row>
    <row r="106" spans="2:18">
      <c r="B106" s="472"/>
      <c r="C106" s="473"/>
      <c r="D106" s="473"/>
      <c r="E106" s="473"/>
      <c r="F106" s="473"/>
      <c r="G106" s="473"/>
      <c r="H106" s="473"/>
      <c r="I106" s="473"/>
      <c r="J106" s="473"/>
      <c r="K106" s="473"/>
      <c r="L106" s="473"/>
      <c r="M106" s="473"/>
      <c r="N106" s="473"/>
      <c r="O106" s="473"/>
      <c r="P106" s="473"/>
      <c r="Q106" s="473"/>
      <c r="R106" s="474"/>
    </row>
    <row r="107" spans="2:18">
      <c r="B107" s="472"/>
      <c r="C107" s="473"/>
      <c r="D107" s="473"/>
      <c r="E107" s="473"/>
      <c r="F107" s="473"/>
      <c r="G107" s="473"/>
      <c r="H107" s="473"/>
      <c r="I107" s="473"/>
      <c r="J107" s="473"/>
      <c r="K107" s="473"/>
      <c r="L107" s="473"/>
      <c r="M107" s="473"/>
      <c r="N107" s="473"/>
      <c r="O107" s="473"/>
      <c r="P107" s="473"/>
      <c r="Q107" s="473"/>
      <c r="R107" s="474"/>
    </row>
    <row r="108" spans="2:18">
      <c r="B108" s="472"/>
      <c r="C108" s="473"/>
      <c r="D108" s="473"/>
      <c r="E108" s="473"/>
      <c r="F108" s="473"/>
      <c r="G108" s="473"/>
      <c r="H108" s="473"/>
      <c r="I108" s="473"/>
      <c r="J108" s="473"/>
      <c r="K108" s="473"/>
      <c r="L108" s="473"/>
      <c r="M108" s="473"/>
      <c r="N108" s="473"/>
      <c r="O108" s="473"/>
      <c r="P108" s="473"/>
      <c r="Q108" s="473"/>
      <c r="R108" s="474"/>
    </row>
    <row r="109" spans="2:18" ht="36.6">
      <c r="B109" s="472"/>
      <c r="C109" s="494" t="s">
        <v>458</v>
      </c>
      <c r="D109" s="473"/>
      <c r="E109" s="473"/>
      <c r="F109" s="473"/>
      <c r="G109" s="473"/>
      <c r="H109" s="473"/>
      <c r="I109" s="473"/>
      <c r="J109" s="473"/>
      <c r="K109" s="473"/>
      <c r="L109" s="473"/>
      <c r="M109" s="473"/>
      <c r="N109" s="473"/>
      <c r="O109" s="473"/>
      <c r="P109" s="473"/>
      <c r="Q109" s="473"/>
      <c r="R109" s="474"/>
    </row>
    <row r="110" spans="2:18">
      <c r="B110" s="472"/>
      <c r="C110" s="473"/>
      <c r="D110" s="473"/>
      <c r="E110" s="473"/>
      <c r="F110" s="473"/>
      <c r="G110" s="473"/>
      <c r="H110" s="473"/>
      <c r="I110" s="473"/>
      <c r="J110" s="473"/>
      <c r="K110" s="473"/>
      <c r="L110" s="473"/>
      <c r="M110" s="473"/>
      <c r="N110" s="473"/>
      <c r="O110" s="473"/>
      <c r="P110" s="473"/>
      <c r="Q110" s="473"/>
      <c r="R110" s="474"/>
    </row>
    <row r="111" spans="2:18" ht="135" customHeight="1">
      <c r="B111" s="472"/>
      <c r="C111" s="800" t="s">
        <v>459</v>
      </c>
      <c r="D111" s="800"/>
      <c r="E111" s="473"/>
      <c r="F111" s="473"/>
      <c r="G111" s="473"/>
      <c r="H111" s="473"/>
      <c r="I111" s="473"/>
      <c r="J111" s="473"/>
      <c r="K111" s="473"/>
      <c r="L111" s="473"/>
      <c r="M111" s="473"/>
      <c r="N111" s="473"/>
      <c r="O111" s="473"/>
      <c r="P111" s="473"/>
      <c r="Q111" s="473"/>
      <c r="R111" s="474"/>
    </row>
    <row r="112" spans="2:18" ht="33.6">
      <c r="B112" s="472"/>
      <c r="C112" s="473"/>
      <c r="D112" s="473"/>
      <c r="E112" s="473"/>
      <c r="F112" s="798" t="str" cm="1">
        <f t="array" ref="F112">IFERROR(_xlfn.IFS(ElegibilidadObjetivoSel="Uso sostenible y protección de la biodiversidad y sus ecosistemas",INDEX(Tabla_USelegibilidad[Biodiversidad],1),ElegibilidadObjetivoSel="Gestión del suelo",INDEX(Tabla_USelegibilidad[Suelo],1),ElegibilidadObjetivoSel="Uso sostenible y protección de los recursos hídricos y los ecosistemas marinos",INDEX(Tabla_USelegibilidad[Recurso hídrico],1)),"")</f>
        <v xml:space="preserve"> • Reforestar y restaurar zonas de producción, captación y regulación del agua y el microclima.
 • Restaurar, rehabilitar o recuperar quebradas, manantiales y humedales, con sus correspondientes bosques de galería. Identificar el área específica a ser restaurada.
 •  Usar tecnologías y métodos de control de transporte y
deposición de sedimentos, nutrientes y agroquímicos.
 • Estabilizar terrenos con pendientes por medio de obras, medidas de control de erosión y siembra en curvas de nivel, barreras y coberturas vivas.
•  Promover el mejoramiento de la eficiencia, identificando fuentes de agua utilizadas; verificando ofertas, consumos, pérdidas y rendimientos.
 • Tecnificar los sistemas de riego y drenaje.
 • Promover el establecimiento de sistemas de cosecha de agua donde se justifique.
 • Indicar la meta de eficiencia en la planificación predial.</v>
      </c>
      <c r="G112" s="798"/>
      <c r="H112" s="798"/>
      <c r="I112" s="798"/>
      <c r="J112" s="798"/>
      <c r="K112" s="798"/>
      <c r="L112" s="493"/>
      <c r="M112" s="493"/>
      <c r="N112" s="473"/>
      <c r="O112" s="708" t="str" cm="1">
        <f t="array" ref="O112">IFERROR(_xlfn.IFS(ElegibilidadObjetivoSel="Uso sostenible y protección de la biodiversidad y sus ecosistemas",INDEX(Tabla_USelegibilidad[Biodiversidad],2),ElegibilidadObjetivoSel="Gestión del suelo",INDEX(Tabla_USelegibilidad[Suelo],2),ElegibilidadObjetivoSel="Uso sostenible y protección de los recursos hídricos y los ecosistemas marinos",INDEX(Tabla_USelegibilidad[Recurso hídrico],2)),"")</f>
        <v>Adaptación climática
• Mejorar la estabilización, restauración y protección de las zonas de recarga de los acuíferos.
• Reducir el potencial de sedimentación de embalses
• Ajustar los criterios de planificación hídrica, de acuerdo con la evaluación de escenarios climáticos y adecuarlos a los planes de adaptación climática aplicables.
• Proteger y optimizar la oferta hídrica para otros usos no agrícolas, garantizar los caudales mínimos ecológicos (para las funciones de los ecosistemas de agua dulce y costeros), especialmente en períodos de escasez hídrica.
• Establecer medidas y sistemas de control para el manejo de la escorrentía en temporadas de lluvias.
Mitigación
• Disminuir emisiones de metano en sistemas de tratamiento y en cultivos con uso intensivo del agua.</v>
      </c>
      <c r="P112" s="708"/>
      <c r="Q112" s="708"/>
      <c r="R112" s="474"/>
    </row>
    <row r="113" spans="2:18" ht="28.9" customHeight="1">
      <c r="B113" s="472"/>
      <c r="C113" s="801" t="s">
        <v>460</v>
      </c>
      <c r="D113" s="802"/>
      <c r="E113" s="473"/>
      <c r="F113" s="798"/>
      <c r="G113" s="798"/>
      <c r="H113" s="798"/>
      <c r="I113" s="798"/>
      <c r="J113" s="798"/>
      <c r="K113" s="798"/>
      <c r="L113" s="493"/>
      <c r="M113" s="493"/>
      <c r="N113" s="473"/>
      <c r="O113" s="708"/>
      <c r="P113" s="708"/>
      <c r="Q113" s="708"/>
      <c r="R113" s="474"/>
    </row>
    <row r="114" spans="2:18" ht="33.6">
      <c r="B114" s="472"/>
      <c r="C114" s="803"/>
      <c r="D114" s="804"/>
      <c r="E114" s="473"/>
      <c r="F114" s="798"/>
      <c r="G114" s="798"/>
      <c r="H114" s="798"/>
      <c r="I114" s="798"/>
      <c r="J114" s="798"/>
      <c r="K114" s="798"/>
      <c r="L114" s="493"/>
      <c r="M114" s="493"/>
      <c r="N114" s="473"/>
      <c r="O114" s="708"/>
      <c r="P114" s="708"/>
      <c r="Q114" s="708"/>
      <c r="R114" s="474"/>
    </row>
    <row r="115" spans="2:18" ht="49.9" customHeight="1">
      <c r="B115" s="472"/>
      <c r="C115" s="805"/>
      <c r="D115" s="806"/>
      <c r="E115" s="473"/>
      <c r="F115" s="798"/>
      <c r="G115" s="798"/>
      <c r="H115" s="798"/>
      <c r="I115" s="798"/>
      <c r="J115" s="798"/>
      <c r="K115" s="798"/>
      <c r="L115" s="493"/>
      <c r="M115" s="493"/>
      <c r="N115" s="458"/>
      <c r="O115" s="708"/>
      <c r="P115" s="708"/>
      <c r="Q115" s="708"/>
      <c r="R115" s="474"/>
    </row>
    <row r="116" spans="2:18" ht="33.6">
      <c r="B116" s="472"/>
      <c r="C116" s="799"/>
      <c r="D116" s="799"/>
      <c r="E116" s="473"/>
      <c r="F116" s="798"/>
      <c r="G116" s="798"/>
      <c r="H116" s="798"/>
      <c r="I116" s="798"/>
      <c r="J116" s="798"/>
      <c r="K116" s="798"/>
      <c r="L116" s="493"/>
      <c r="M116" s="493"/>
      <c r="N116" s="458"/>
      <c r="O116" s="708"/>
      <c r="P116" s="708"/>
      <c r="Q116" s="708"/>
      <c r="R116" s="474"/>
    </row>
    <row r="117" spans="2:18" ht="28.9" customHeight="1">
      <c r="B117" s="472"/>
      <c r="C117" s="756" t="s">
        <v>461</v>
      </c>
      <c r="D117" s="756"/>
      <c r="E117" s="473"/>
      <c r="F117" s="798"/>
      <c r="G117" s="798"/>
      <c r="H117" s="798"/>
      <c r="I117" s="798"/>
      <c r="J117" s="798"/>
      <c r="K117" s="798"/>
      <c r="L117" s="493"/>
      <c r="M117" s="493"/>
      <c r="N117" s="458"/>
      <c r="O117" s="708"/>
      <c r="P117" s="708"/>
      <c r="Q117" s="708"/>
      <c r="R117" s="474"/>
    </row>
    <row r="118" spans="2:18" ht="28.9" customHeight="1">
      <c r="B118" s="472"/>
      <c r="C118" s="756"/>
      <c r="D118" s="756"/>
      <c r="E118" s="473"/>
      <c r="F118" s="798"/>
      <c r="G118" s="798"/>
      <c r="H118" s="798"/>
      <c r="I118" s="798"/>
      <c r="J118" s="798"/>
      <c r="K118" s="798"/>
      <c r="L118" s="493"/>
      <c r="M118" s="493"/>
      <c r="N118" s="458"/>
      <c r="O118" s="708"/>
      <c r="P118" s="708"/>
      <c r="Q118" s="708"/>
      <c r="R118" s="474"/>
    </row>
    <row r="119" spans="2:18" ht="91.9" customHeight="1">
      <c r="B119" s="472"/>
      <c r="C119" s="756"/>
      <c r="D119" s="756"/>
      <c r="E119" s="473"/>
      <c r="F119" s="798"/>
      <c r="G119" s="798"/>
      <c r="H119" s="798"/>
      <c r="I119" s="798"/>
      <c r="J119" s="798"/>
      <c r="K119" s="798"/>
      <c r="L119" s="493"/>
      <c r="M119" s="493"/>
      <c r="N119" s="458"/>
      <c r="O119" s="708"/>
      <c r="P119" s="708"/>
      <c r="Q119" s="708"/>
      <c r="R119" s="474"/>
    </row>
    <row r="120" spans="2:18" ht="33.6">
      <c r="B120" s="472"/>
      <c r="C120" s="799"/>
      <c r="D120" s="799"/>
      <c r="E120" s="473"/>
      <c r="F120" s="798"/>
      <c r="G120" s="798"/>
      <c r="H120" s="798"/>
      <c r="I120" s="798"/>
      <c r="J120" s="798"/>
      <c r="K120" s="798"/>
      <c r="L120" s="493"/>
      <c r="M120" s="493"/>
      <c r="N120" s="458"/>
      <c r="O120" s="708"/>
      <c r="P120" s="708"/>
      <c r="Q120" s="708"/>
      <c r="R120" s="474"/>
    </row>
    <row r="121" spans="2:18" ht="33.6">
      <c r="B121" s="472"/>
      <c r="C121" s="458"/>
      <c r="D121" s="458"/>
      <c r="E121" s="473"/>
      <c r="F121" s="798"/>
      <c r="G121" s="798"/>
      <c r="H121" s="798"/>
      <c r="I121" s="798"/>
      <c r="J121" s="798"/>
      <c r="K121" s="798"/>
      <c r="L121" s="493"/>
      <c r="M121" s="493"/>
      <c r="N121" s="458"/>
      <c r="O121" s="708"/>
      <c r="P121" s="708"/>
      <c r="Q121" s="708"/>
      <c r="R121" s="474"/>
    </row>
    <row r="122" spans="2:18" ht="34.15" customHeight="1">
      <c r="B122" s="472"/>
      <c r="C122" s="483"/>
      <c r="D122" s="483"/>
      <c r="E122" s="473"/>
      <c r="F122" s="798"/>
      <c r="G122" s="798"/>
      <c r="H122" s="798"/>
      <c r="I122" s="798"/>
      <c r="J122" s="798"/>
      <c r="K122" s="798"/>
      <c r="L122" s="493"/>
      <c r="M122" s="493"/>
      <c r="N122" s="458"/>
      <c r="O122" s="708"/>
      <c r="P122" s="708"/>
      <c r="Q122" s="708"/>
      <c r="R122" s="474"/>
    </row>
    <row r="123" spans="2:18" ht="15" customHeight="1">
      <c r="B123" s="472"/>
      <c r="C123" s="483"/>
      <c r="D123" s="483"/>
      <c r="E123" s="473"/>
      <c r="F123" s="798"/>
      <c r="G123" s="798"/>
      <c r="H123" s="798"/>
      <c r="I123" s="798"/>
      <c r="J123" s="798"/>
      <c r="K123" s="798"/>
      <c r="L123" s="493"/>
      <c r="M123" s="493"/>
      <c r="N123" s="458"/>
      <c r="O123" s="708"/>
      <c r="P123" s="708"/>
      <c r="Q123" s="708"/>
      <c r="R123" s="474"/>
    </row>
    <row r="124" spans="2:18" ht="15" customHeight="1">
      <c r="B124" s="472"/>
      <c r="C124" s="483"/>
      <c r="D124" s="483"/>
      <c r="E124" s="473"/>
      <c r="F124" s="798"/>
      <c r="G124" s="798"/>
      <c r="H124" s="798"/>
      <c r="I124" s="798"/>
      <c r="J124" s="798"/>
      <c r="K124" s="798"/>
      <c r="L124" s="493"/>
      <c r="M124" s="493"/>
      <c r="N124" s="458"/>
      <c r="O124" s="708"/>
      <c r="P124" s="708"/>
      <c r="Q124" s="708"/>
      <c r="R124" s="474"/>
    </row>
    <row r="125" spans="2:18" ht="15" customHeight="1">
      <c r="B125" s="472"/>
      <c r="C125" s="483"/>
      <c r="D125" s="483"/>
      <c r="E125" s="473"/>
      <c r="F125" s="798"/>
      <c r="G125" s="798"/>
      <c r="H125" s="798"/>
      <c r="I125" s="798"/>
      <c r="J125" s="798"/>
      <c r="K125" s="798"/>
      <c r="L125" s="493"/>
      <c r="M125" s="493"/>
      <c r="N125" s="458"/>
      <c r="O125" s="708"/>
      <c r="P125" s="708"/>
      <c r="Q125" s="708"/>
      <c r="R125" s="474"/>
    </row>
    <row r="126" spans="2:18" ht="15" customHeight="1">
      <c r="B126" s="472"/>
      <c r="C126" s="483"/>
      <c r="D126" s="483"/>
      <c r="E126" s="473"/>
      <c r="F126" s="798"/>
      <c r="G126" s="798"/>
      <c r="H126" s="798"/>
      <c r="I126" s="798"/>
      <c r="J126" s="798"/>
      <c r="K126" s="798"/>
      <c r="L126" s="493"/>
      <c r="M126" s="493"/>
      <c r="N126" s="458"/>
      <c r="O126" s="708"/>
      <c r="P126" s="708"/>
      <c r="Q126" s="708"/>
      <c r="R126" s="474"/>
    </row>
    <row r="127" spans="2:18" ht="112.15" customHeight="1">
      <c r="B127" s="472"/>
      <c r="C127" s="483"/>
      <c r="D127" s="666" t="s">
        <v>462</v>
      </c>
      <c r="E127" s="473"/>
      <c r="F127" s="798"/>
      <c r="G127" s="798"/>
      <c r="H127" s="798"/>
      <c r="I127" s="798"/>
      <c r="J127" s="798"/>
      <c r="K127" s="798"/>
      <c r="L127" s="493"/>
      <c r="M127" s="493"/>
      <c r="N127" s="458"/>
      <c r="O127" s="708"/>
      <c r="P127" s="708"/>
      <c r="Q127" s="708"/>
      <c r="R127" s="474"/>
    </row>
    <row r="128" spans="2:18" ht="33.6">
      <c r="B128" s="472"/>
      <c r="C128" s="458"/>
      <c r="D128" s="458"/>
      <c r="E128" s="473"/>
      <c r="F128" s="798"/>
      <c r="G128" s="798"/>
      <c r="H128" s="798"/>
      <c r="I128" s="798"/>
      <c r="J128" s="798"/>
      <c r="K128" s="798"/>
      <c r="L128" s="493"/>
      <c r="M128" s="493"/>
      <c r="N128" s="458"/>
      <c r="O128" s="708"/>
      <c r="P128" s="708"/>
      <c r="Q128" s="708"/>
      <c r="R128" s="474"/>
    </row>
    <row r="129" spans="2:18" ht="61.15" customHeight="1">
      <c r="B129" s="472"/>
      <c r="C129" s="458"/>
      <c r="D129" s="458"/>
      <c r="E129" s="473"/>
      <c r="F129" s="798"/>
      <c r="G129" s="798"/>
      <c r="H129" s="798"/>
      <c r="I129" s="798"/>
      <c r="J129" s="798"/>
      <c r="K129" s="798"/>
      <c r="L129" s="493"/>
      <c r="M129" s="493"/>
      <c r="N129" s="458"/>
      <c r="O129" s="708"/>
      <c r="P129" s="708"/>
      <c r="Q129" s="708"/>
      <c r="R129" s="474"/>
    </row>
    <row r="130" spans="2:18" ht="33.6">
      <c r="B130" s="472"/>
      <c r="C130" s="458"/>
      <c r="D130" s="458"/>
      <c r="E130" s="473"/>
      <c r="F130" s="798"/>
      <c r="G130" s="798"/>
      <c r="H130" s="798"/>
      <c r="I130" s="798"/>
      <c r="J130" s="798"/>
      <c r="K130" s="798"/>
      <c r="L130" s="493"/>
      <c r="M130" s="493"/>
      <c r="N130" s="458"/>
      <c r="O130" s="708"/>
      <c r="P130" s="708"/>
      <c r="Q130" s="708"/>
      <c r="R130" s="474"/>
    </row>
    <row r="131" spans="2:18">
      <c r="B131" s="472"/>
      <c r="C131" s="473"/>
      <c r="D131" s="473"/>
      <c r="E131" s="473"/>
      <c r="F131" s="473"/>
      <c r="G131" s="473"/>
      <c r="H131" s="473"/>
      <c r="I131" s="473"/>
      <c r="J131" s="473"/>
      <c r="K131" s="473"/>
      <c r="L131" s="473"/>
      <c r="M131" s="473"/>
      <c r="N131" s="473"/>
      <c r="O131" s="473"/>
      <c r="P131" s="473"/>
      <c r="Q131" s="473"/>
      <c r="R131" s="474"/>
    </row>
    <row r="132" spans="2:18">
      <c r="B132" s="472"/>
      <c r="C132" s="473"/>
      <c r="D132" s="473"/>
      <c r="E132" s="473"/>
      <c r="F132" s="473"/>
      <c r="G132" s="473"/>
      <c r="H132" s="473"/>
      <c r="I132" s="473"/>
      <c r="J132" s="473"/>
      <c r="K132" s="473"/>
      <c r="L132" s="473"/>
      <c r="M132" s="473"/>
      <c r="N132" s="473"/>
      <c r="O132" s="473"/>
      <c r="P132" s="473"/>
      <c r="Q132" s="473"/>
      <c r="R132" s="474"/>
    </row>
    <row r="133" spans="2:18">
      <c r="B133" s="472"/>
      <c r="C133" s="473"/>
      <c r="D133" s="473"/>
      <c r="E133" s="473"/>
      <c r="F133" s="473"/>
      <c r="G133" s="473"/>
      <c r="H133" s="473"/>
      <c r="I133" s="473"/>
      <c r="J133" s="473"/>
      <c r="K133" s="473"/>
      <c r="L133" s="473"/>
      <c r="M133" s="473"/>
      <c r="N133" s="473"/>
      <c r="O133" s="473"/>
      <c r="P133" s="473"/>
      <c r="Q133" s="473"/>
      <c r="R133" s="474"/>
    </row>
    <row r="134" spans="2:18">
      <c r="B134" s="480"/>
      <c r="C134" s="481"/>
      <c r="D134" s="481"/>
      <c r="E134" s="481"/>
      <c r="F134" s="481"/>
      <c r="G134" s="481"/>
      <c r="H134" s="481"/>
      <c r="I134" s="481"/>
      <c r="J134" s="481"/>
      <c r="K134" s="481"/>
      <c r="L134" s="481"/>
      <c r="M134" s="481"/>
      <c r="N134" s="481"/>
      <c r="O134" s="481"/>
      <c r="P134" s="481"/>
      <c r="Q134" s="481"/>
      <c r="R134" s="482"/>
    </row>
    <row r="135" spans="2:18" ht="49.9" customHeight="1"/>
    <row r="137" spans="2:18">
      <c r="B137" s="560"/>
      <c r="C137" s="484"/>
      <c r="D137" s="484"/>
      <c r="E137" s="484"/>
      <c r="F137" s="484"/>
      <c r="G137" s="484"/>
      <c r="H137" s="484"/>
      <c r="I137" s="484"/>
      <c r="J137" s="484"/>
      <c r="K137" s="484"/>
      <c r="L137" s="484"/>
      <c r="M137" s="484"/>
      <c r="N137" s="484"/>
      <c r="O137" s="484"/>
      <c r="P137" s="484"/>
      <c r="Q137" s="484"/>
      <c r="R137" s="485"/>
    </row>
    <row r="138" spans="2:18" ht="36" customHeight="1">
      <c r="B138" s="569"/>
      <c r="C138" s="458"/>
      <c r="D138" s="458"/>
      <c r="E138" s="458"/>
      <c r="F138" s="458"/>
      <c r="G138" s="458"/>
      <c r="H138" s="458"/>
      <c r="I138" s="458"/>
      <c r="J138" s="458"/>
      <c r="K138" s="458"/>
      <c r="L138" s="458"/>
      <c r="M138" s="458"/>
      <c r="N138" s="458"/>
      <c r="O138" s="458"/>
      <c r="P138" s="458"/>
      <c r="Q138" s="458"/>
      <c r="R138" s="468"/>
    </row>
    <row r="139" spans="2:18">
      <c r="B139" s="569"/>
      <c r="C139" s="458"/>
      <c r="D139" s="458"/>
      <c r="E139" s="458"/>
      <c r="F139" s="458"/>
      <c r="G139" s="458"/>
      <c r="H139" s="458"/>
      <c r="I139" s="458"/>
      <c r="J139" s="458"/>
      <c r="K139" s="458"/>
      <c r="L139" s="458"/>
      <c r="M139" s="458"/>
      <c r="N139" s="458"/>
      <c r="O139" s="458"/>
      <c r="P139" s="458"/>
      <c r="Q139" s="458"/>
      <c r="R139" s="468"/>
    </row>
    <row r="140" spans="2:18" ht="64.150000000000006" customHeight="1">
      <c r="B140" s="569"/>
      <c r="C140" s="674" t="s">
        <v>463</v>
      </c>
      <c r="D140" s="477"/>
      <c r="E140" s="477"/>
      <c r="F140" s="477"/>
      <c r="G140" s="477"/>
      <c r="H140" s="477"/>
      <c r="I140" s="477"/>
      <c r="J140" s="477"/>
      <c r="K140" s="477"/>
      <c r="L140" s="477"/>
      <c r="M140" s="477"/>
      <c r="N140" s="477"/>
      <c r="O140" s="477"/>
      <c r="P140" s="477"/>
      <c r="Q140" s="477"/>
      <c r="R140" s="478"/>
    </row>
    <row r="141" spans="2:18" ht="55.9" customHeight="1">
      <c r="B141" s="751" t="s">
        <v>464</v>
      </c>
      <c r="C141" s="458"/>
      <c r="D141" s="458"/>
      <c r="E141" s="458"/>
      <c r="F141" s="458"/>
      <c r="G141" s="458"/>
      <c r="H141" s="458"/>
      <c r="I141" s="458"/>
      <c r="J141" s="458"/>
      <c r="K141" s="458"/>
      <c r="L141" s="458"/>
      <c r="M141" s="458"/>
      <c r="N141" s="458"/>
      <c r="O141" s="458"/>
      <c r="P141" s="458"/>
      <c r="Q141" s="458"/>
      <c r="R141" s="468"/>
    </row>
    <row r="142" spans="2:18" ht="55.9" customHeight="1">
      <c r="B142" s="751"/>
      <c r="C142" s="458"/>
      <c r="D142" s="789" t="s">
        <v>465</v>
      </c>
      <c r="E142" s="790"/>
      <c r="F142" s="790"/>
      <c r="G142" s="791"/>
      <c r="H142" s="458"/>
      <c r="I142" s="792" t="s">
        <v>466</v>
      </c>
      <c r="J142" s="793"/>
      <c r="K142" s="793"/>
      <c r="L142" s="794"/>
      <c r="M142" s="769"/>
      <c r="N142" s="769"/>
      <c r="O142" s="769"/>
      <c r="P142" s="769"/>
      <c r="Q142" s="458"/>
      <c r="R142" s="468"/>
    </row>
    <row r="143" spans="2:18" ht="34.9" customHeight="1">
      <c r="B143" s="751"/>
      <c r="C143" s="565"/>
      <c r="D143" s="565"/>
      <c r="E143" s="559"/>
      <c r="F143" s="559"/>
      <c r="G143" s="559"/>
      <c r="H143" s="559"/>
      <c r="I143" s="458"/>
      <c r="J143" s="458"/>
      <c r="K143" s="458"/>
      <c r="L143" s="458"/>
      <c r="M143" s="551"/>
      <c r="N143" s="551"/>
      <c r="O143" s="551"/>
      <c r="P143" s="551"/>
      <c r="Q143" s="458"/>
      <c r="R143" s="468"/>
    </row>
    <row r="144" spans="2:18" ht="96" customHeight="1">
      <c r="B144" s="751"/>
      <c r="C144" s="566"/>
      <c r="D144" s="749" t="s">
        <v>467</v>
      </c>
      <c r="E144" s="749"/>
      <c r="F144" s="749"/>
      <c r="G144" s="749"/>
      <c r="H144" s="566"/>
      <c r="I144" s="750" t="s">
        <v>468</v>
      </c>
      <c r="J144" s="750"/>
      <c r="K144" s="750"/>
      <c r="L144" s="750"/>
      <c r="M144" s="551"/>
      <c r="N144" s="551"/>
      <c r="O144" s="551"/>
      <c r="P144" s="551"/>
      <c r="Q144" s="458"/>
      <c r="R144" s="468"/>
    </row>
    <row r="145" spans="2:21" ht="81" customHeight="1">
      <c r="B145" s="751"/>
      <c r="C145" s="570"/>
      <c r="D145" s="749" t="s">
        <v>469</v>
      </c>
      <c r="E145" s="749"/>
      <c r="F145" s="749"/>
      <c r="G145" s="749"/>
      <c r="H145" s="570"/>
      <c r="I145" s="769" t="s">
        <v>470</v>
      </c>
      <c r="J145" s="769"/>
      <c r="K145" s="769"/>
      <c r="L145" s="769"/>
      <c r="M145" s="572"/>
      <c r="N145" s="572"/>
      <c r="O145" s="572"/>
      <c r="P145" s="572"/>
      <c r="Q145" s="458"/>
      <c r="R145" s="468"/>
    </row>
    <row r="146" spans="2:21" ht="111" customHeight="1">
      <c r="B146" s="751"/>
      <c r="C146" s="570"/>
      <c r="D146" s="749" t="s">
        <v>471</v>
      </c>
      <c r="E146" s="749"/>
      <c r="F146" s="749"/>
      <c r="G146" s="749"/>
      <c r="H146" s="570"/>
      <c r="I146" s="750" t="s">
        <v>472</v>
      </c>
      <c r="J146" s="750"/>
      <c r="K146" s="750"/>
      <c r="L146" s="750"/>
      <c r="M146" s="458"/>
      <c r="N146" s="458"/>
      <c r="O146" s="458"/>
      <c r="P146" s="458"/>
      <c r="Q146" s="458"/>
      <c r="R146" s="468"/>
    </row>
    <row r="147" spans="2:21" ht="36" customHeight="1">
      <c r="B147" s="751"/>
      <c r="C147" s="567"/>
      <c r="D147" s="567"/>
      <c r="E147" s="558"/>
      <c r="F147" s="558"/>
      <c r="G147" s="558"/>
      <c r="H147" s="558"/>
      <c r="I147" s="458"/>
      <c r="J147" s="458"/>
      <c r="K147" s="458"/>
      <c r="L147" s="458"/>
      <c r="M147" s="458"/>
      <c r="N147" s="458"/>
      <c r="O147" s="458"/>
      <c r="P147" s="458"/>
      <c r="Q147" s="458"/>
      <c r="R147" s="468"/>
    </row>
    <row r="148" spans="2:21" ht="46.15" customHeight="1">
      <c r="B148" s="751"/>
      <c r="C148" s="567"/>
      <c r="D148" s="564" t="s">
        <v>417</v>
      </c>
      <c r="E148" s="558"/>
      <c r="F148" s="558"/>
      <c r="G148" s="564" t="s">
        <v>366</v>
      </c>
      <c r="H148" s="558"/>
      <c r="I148" s="458"/>
      <c r="J148" s="458"/>
      <c r="K148" s="561" t="s">
        <v>473</v>
      </c>
      <c r="L148" s="458"/>
      <c r="M148" s="458"/>
      <c r="N148" s="748"/>
      <c r="O148" s="748"/>
      <c r="P148" s="748"/>
      <c r="Q148" s="564" t="s">
        <v>474</v>
      </c>
      <c r="R148" s="468"/>
    </row>
    <row r="149" spans="2:21" ht="130.9" customHeight="1">
      <c r="B149" s="751"/>
      <c r="C149" s="568"/>
      <c r="D149" s="675" t="s">
        <v>475</v>
      </c>
      <c r="E149" s="568"/>
      <c r="F149" s="568"/>
      <c r="G149" s="664" t="s">
        <v>378</v>
      </c>
      <c r="H149" s="568"/>
      <c r="I149" s="571" t="s">
        <v>476</v>
      </c>
      <c r="J149" s="458"/>
      <c r="K149" s="665" t="s">
        <v>477</v>
      </c>
      <c r="L149" s="458"/>
      <c r="M149" s="458"/>
      <c r="N149" s="458"/>
      <c r="O149" s="573" t="s">
        <v>478</v>
      </c>
      <c r="P149" s="458"/>
      <c r="Q149" s="666" t="s">
        <v>479</v>
      </c>
      <c r="R149" s="468"/>
    </row>
    <row r="150" spans="2:21" ht="40.15" customHeight="1">
      <c r="B150" s="752"/>
      <c r="C150" s="487"/>
      <c r="D150" s="487"/>
      <c r="E150" s="487"/>
      <c r="F150" s="487"/>
      <c r="G150" s="487"/>
      <c r="H150" s="487"/>
      <c r="I150" s="487"/>
      <c r="J150" s="487"/>
      <c r="K150" s="487"/>
      <c r="L150" s="487"/>
      <c r="M150" s="487"/>
      <c r="N150" s="487"/>
      <c r="O150" s="487"/>
      <c r="P150" s="487"/>
      <c r="Q150" s="487"/>
      <c r="R150" s="488"/>
    </row>
    <row r="151" spans="2:21" ht="66" customHeight="1">
      <c r="B151" s="753" t="s">
        <v>480</v>
      </c>
      <c r="C151" s="557"/>
      <c r="D151" s="484"/>
      <c r="E151" s="484"/>
      <c r="F151" s="484"/>
      <c r="G151" s="484"/>
      <c r="H151" s="484"/>
      <c r="I151" s="484"/>
      <c r="J151" s="484"/>
      <c r="K151" s="484"/>
      <c r="L151" s="484"/>
      <c r="M151" s="484"/>
      <c r="N151" s="484"/>
      <c r="O151" s="484"/>
      <c r="P151" s="484"/>
      <c r="Q151" s="484"/>
      <c r="R151" s="485"/>
    </row>
    <row r="152" spans="2:21">
      <c r="B152" s="754"/>
      <c r="C152" s="458"/>
      <c r="D152" s="458"/>
      <c r="E152" s="458"/>
      <c r="F152" s="458"/>
      <c r="G152" s="458"/>
      <c r="H152" s="458"/>
      <c r="I152" s="458"/>
      <c r="J152" s="458"/>
      <c r="K152" s="458"/>
      <c r="L152" s="458"/>
      <c r="M152" s="458"/>
      <c r="N152" s="458"/>
      <c r="O152" s="458"/>
      <c r="P152" s="458"/>
      <c r="Q152" s="458"/>
      <c r="R152" s="468"/>
    </row>
    <row r="153" spans="2:21">
      <c r="B153" s="754"/>
      <c r="C153" s="458"/>
      <c r="D153" s="458"/>
      <c r="E153" s="458"/>
      <c r="F153" s="458"/>
      <c r="G153" s="458"/>
      <c r="H153" s="458"/>
      <c r="I153" s="458"/>
      <c r="J153" s="458"/>
      <c r="K153" s="458"/>
      <c r="L153" s="458"/>
      <c r="M153" s="458"/>
      <c r="N153" s="458"/>
      <c r="O153" s="458"/>
      <c r="P153" s="458"/>
      <c r="Q153" s="458"/>
      <c r="R153" s="468"/>
    </row>
    <row r="154" spans="2:21" ht="36.6">
      <c r="B154" s="754"/>
      <c r="C154" s="458"/>
      <c r="D154" s="762" t="s">
        <v>481</v>
      </c>
      <c r="E154" s="763"/>
      <c r="F154" s="763"/>
      <c r="G154" s="763"/>
      <c r="H154" s="764"/>
      <c r="I154" s="458"/>
      <c r="J154" s="458"/>
      <c r="K154" s="458"/>
      <c r="L154" s="458"/>
      <c r="M154" s="458"/>
      <c r="N154" s="760" t="s">
        <v>482</v>
      </c>
      <c r="O154" s="760"/>
      <c r="P154" s="760"/>
      <c r="Q154" s="760"/>
      <c r="R154" s="468"/>
    </row>
    <row r="155" spans="2:21" ht="48" customHeight="1">
      <c r="B155" s="754"/>
      <c r="C155" s="458"/>
      <c r="D155" s="720" t="str">
        <f>Listas!$AD$2</f>
        <v>La elegibilidad de las inversiones ambientalmente sostenibles en este sector se fundamenta en enfoques de producir-conservando, teniendo también un impacto en la restauración de los ecosistemas y un manejo integral del paisaje productivo para responder a los retos de la producción baja en carbono y resiliente al cambio climático.
La producción debera enfocarse en: i) la protección y manejo racional y eficiente de los recursos hídricos; ii) la conservación, aprovechamiento racional y recuperación de los suelos; iii) la conservación de los bosques, biodiversidad, y otros ecosistemas naturales; iv) la restauración y regeneración ecológica de tierras y agro paisajes degradados y en proceso de degradación; v) la adaptación de los sistemas productivos a la variabilidad climática, y a los principios de sostenibilidad, agricultura regenerativa, conservación del ambiente, la reducción de las emisiones y la contaminación, considerando los factores de rentabilidad; vi) la diversificación, rotación y asociación de cultivos; vii) aplicar buenas prácticas agricolas (BPA)</v>
      </c>
      <c r="E155" s="720"/>
      <c r="F155" s="720"/>
      <c r="G155" s="720"/>
      <c r="H155" s="717"/>
      <c r="I155" s="458"/>
      <c r="J155" s="458"/>
      <c r="K155" s="458"/>
      <c r="L155" s="458"/>
      <c r="M155" s="458"/>
      <c r="N155" s="761" t="str">
        <f>"• "&amp;_xlfn.TEXTJOIN(CHAR(10)&amp;"• ",TRUE,_xlfn.ANCHORARRAY(Listas!AB2))</f>
        <v>• Conservación del suelo
• Control de plagas y enfermedades
• Gestión de fertilizantes y prevención de contaminación
• Gestión de recursos hídricos
• Rotación de cultivos (en cultivos transitorios o de ciclo corto)</v>
      </c>
      <c r="O155" s="761"/>
      <c r="P155" s="761"/>
      <c r="Q155" s="761"/>
      <c r="R155" s="468"/>
    </row>
    <row r="156" spans="2:21" ht="93" customHeight="1">
      <c r="B156" s="754"/>
      <c r="C156" s="458"/>
      <c r="D156" s="721"/>
      <c r="E156" s="721"/>
      <c r="F156" s="721"/>
      <c r="G156" s="721"/>
      <c r="H156" s="719"/>
      <c r="I156" s="458"/>
      <c r="J156" s="458"/>
      <c r="K156" s="458"/>
      <c r="L156" s="458"/>
      <c r="M156" s="458"/>
      <c r="N156" s="761"/>
      <c r="O156" s="761"/>
      <c r="P156" s="761"/>
      <c r="Q156" s="761"/>
      <c r="R156" s="468"/>
    </row>
    <row r="157" spans="2:21" ht="15" customHeight="1">
      <c r="B157" s="754"/>
      <c r="C157" s="458"/>
      <c r="D157" s="721"/>
      <c r="E157" s="721"/>
      <c r="F157" s="721"/>
      <c r="G157" s="721"/>
      <c r="H157" s="719"/>
      <c r="I157" s="458"/>
      <c r="J157" s="458"/>
      <c r="K157" s="458"/>
      <c r="L157" s="458"/>
      <c r="M157" s="458"/>
      <c r="N157" s="761"/>
      <c r="O157" s="761"/>
      <c r="P157" s="761"/>
      <c r="Q157" s="761"/>
      <c r="R157" s="468"/>
    </row>
    <row r="158" spans="2:21" ht="79.150000000000006" customHeight="1">
      <c r="B158" s="754"/>
      <c r="C158" s="458"/>
      <c r="D158" s="721"/>
      <c r="E158" s="721"/>
      <c r="F158" s="721"/>
      <c r="G158" s="721"/>
      <c r="H158" s="719"/>
      <c r="I158" s="458"/>
      <c r="J158" s="458"/>
      <c r="K158" s="458"/>
      <c r="L158" s="458"/>
      <c r="M158" s="458"/>
      <c r="N158" s="761"/>
      <c r="O158" s="761"/>
      <c r="P158" s="761"/>
      <c r="Q158" s="761"/>
      <c r="R158" s="468"/>
    </row>
    <row r="159" spans="2:21" ht="201" customHeight="1">
      <c r="B159" s="754"/>
      <c r="C159" s="458"/>
      <c r="D159" s="765"/>
      <c r="E159" s="765"/>
      <c r="F159" s="765"/>
      <c r="G159" s="765"/>
      <c r="H159" s="766"/>
      <c r="I159" s="458"/>
      <c r="J159" s="458"/>
      <c r="K159" s="458"/>
      <c r="L159" s="458"/>
      <c r="M159" s="458"/>
      <c r="N159" s="761"/>
      <c r="O159" s="761"/>
      <c r="P159" s="761"/>
      <c r="Q159" s="761"/>
      <c r="R159" s="468"/>
      <c r="U159"/>
    </row>
    <row r="160" spans="2:21" ht="57" customHeight="1">
      <c r="B160" s="754"/>
      <c r="C160" s="563"/>
      <c r="D160" s="458"/>
      <c r="E160" s="458"/>
      <c r="F160" s="458"/>
      <c r="G160" s="458"/>
      <c r="H160" s="458"/>
      <c r="I160" s="458"/>
      <c r="J160" s="458"/>
      <c r="K160" s="458"/>
      <c r="L160" s="458"/>
      <c r="M160" s="458"/>
      <c r="N160" s="458"/>
      <c r="O160" s="458"/>
      <c r="P160" s="458"/>
      <c r="Q160" s="458"/>
      <c r="R160" s="468"/>
    </row>
    <row r="161" spans="2:18">
      <c r="B161" s="755"/>
      <c r="C161" s="487"/>
      <c r="D161" s="487"/>
      <c r="E161" s="487"/>
      <c r="F161" s="487"/>
      <c r="G161" s="487"/>
      <c r="H161" s="487"/>
      <c r="I161" s="487"/>
      <c r="J161" s="487"/>
      <c r="K161" s="487"/>
      <c r="L161" s="487"/>
      <c r="M161" s="487"/>
      <c r="N161" s="487"/>
      <c r="O161" s="487"/>
      <c r="P161" s="487"/>
      <c r="Q161" s="487"/>
      <c r="R161" s="488"/>
    </row>
    <row r="162" spans="2:18">
      <c r="B162" s="745" t="s">
        <v>483</v>
      </c>
      <c r="C162" s="458"/>
      <c r="D162" s="458"/>
      <c r="E162" s="458"/>
      <c r="F162" s="458"/>
      <c r="G162" s="458"/>
      <c r="H162" s="458"/>
      <c r="I162" s="458"/>
      <c r="J162" s="458"/>
      <c r="K162" s="458"/>
      <c r="L162" s="458"/>
      <c r="M162" s="458"/>
      <c r="N162" s="458"/>
      <c r="O162" s="458"/>
      <c r="P162" s="458"/>
      <c r="Q162" s="458"/>
      <c r="R162" s="468"/>
    </row>
    <row r="163" spans="2:18">
      <c r="B163" s="746"/>
      <c r="C163" s="458"/>
      <c r="D163" s="458"/>
      <c r="E163" s="458"/>
      <c r="F163" s="458"/>
      <c r="G163" s="458"/>
      <c r="H163" s="458"/>
      <c r="I163" s="458"/>
      <c r="J163" s="458"/>
      <c r="K163" s="458"/>
      <c r="L163" s="458"/>
      <c r="M163" s="458"/>
      <c r="N163" s="458"/>
      <c r="O163" s="458"/>
      <c r="P163" s="458"/>
      <c r="Q163" s="458"/>
      <c r="R163" s="468"/>
    </row>
    <row r="164" spans="2:18" ht="31.15">
      <c r="B164" s="746"/>
      <c r="C164" s="458"/>
      <c r="D164" s="564" t="s">
        <v>484</v>
      </c>
      <c r="E164" s="458"/>
      <c r="F164" s="458"/>
      <c r="G164" s="458"/>
      <c r="H164" s="458"/>
      <c r="I164" s="458"/>
      <c r="J164" s="458"/>
      <c r="K164" s="458"/>
      <c r="L164" s="458"/>
      <c r="M164" s="458"/>
      <c r="N164" s="458"/>
      <c r="O164" s="458"/>
      <c r="P164" s="458"/>
      <c r="Q164" s="458"/>
      <c r="R164" s="468"/>
    </row>
    <row r="165" spans="2:18" ht="135" customHeight="1">
      <c r="B165" s="746"/>
      <c r="C165" s="458"/>
      <c r="D165" s="663" t="s">
        <v>485</v>
      </c>
      <c r="E165" s="458"/>
      <c r="F165" s="757" t="s">
        <v>486</v>
      </c>
      <c r="G165" s="758"/>
      <c r="H165" s="759"/>
      <c r="I165" s="458"/>
      <c r="J165" s="458"/>
      <c r="K165" s="458"/>
      <c r="L165" s="458"/>
      <c r="M165" s="458"/>
      <c r="N165" s="458"/>
      <c r="O165" s="458"/>
      <c r="P165" s="458"/>
      <c r="Q165" s="458"/>
      <c r="R165" s="468"/>
    </row>
    <row r="166" spans="2:18">
      <c r="B166" s="746"/>
      <c r="C166" s="458"/>
      <c r="D166" s="458"/>
      <c r="E166" s="458"/>
      <c r="F166" s="458"/>
      <c r="G166" s="458"/>
      <c r="H166" s="458"/>
      <c r="I166" s="458"/>
      <c r="J166" s="458"/>
      <c r="K166" s="458"/>
      <c r="L166" s="458"/>
      <c r="M166" s="458"/>
      <c r="N166" s="458"/>
      <c r="O166" s="458"/>
      <c r="P166" s="458"/>
      <c r="Q166" s="458"/>
      <c r="R166" s="468"/>
    </row>
    <row r="167" spans="2:18">
      <c r="B167" s="746"/>
      <c r="C167" s="458"/>
      <c r="D167" s="458"/>
      <c r="E167" s="458"/>
      <c r="F167" s="458"/>
      <c r="G167" s="458"/>
      <c r="H167" s="458"/>
      <c r="I167" s="458"/>
      <c r="J167" s="458"/>
      <c r="K167" s="458"/>
      <c r="L167" s="458"/>
      <c r="M167" s="458"/>
      <c r="N167" s="458"/>
      <c r="O167" s="458"/>
      <c r="P167" s="458"/>
      <c r="Q167" s="458"/>
      <c r="R167" s="468"/>
    </row>
    <row r="168" spans="2:18">
      <c r="B168" s="746"/>
      <c r="C168" s="458"/>
      <c r="D168" s="458"/>
      <c r="E168" s="458"/>
      <c r="F168" s="458"/>
      <c r="G168" s="458"/>
      <c r="H168" s="458"/>
      <c r="I168" s="458"/>
      <c r="J168" s="458"/>
      <c r="K168" s="458"/>
      <c r="L168" s="458"/>
      <c r="M168" s="458"/>
      <c r="N168" s="458"/>
      <c r="O168" s="458"/>
      <c r="P168" s="458"/>
      <c r="Q168" s="458"/>
      <c r="R168" s="468"/>
    </row>
    <row r="169" spans="2:18" ht="34.15" customHeight="1">
      <c r="B169" s="746"/>
      <c r="C169" s="550"/>
      <c r="D169" s="767" t="s">
        <v>368</v>
      </c>
      <c r="E169" s="767"/>
      <c r="F169" s="767"/>
      <c r="G169" s="767"/>
      <c r="H169" s="767"/>
      <c r="I169" s="458"/>
      <c r="J169" s="767" t="s">
        <v>483</v>
      </c>
      <c r="K169" s="767"/>
      <c r="L169" s="767"/>
      <c r="M169" s="767"/>
      <c r="N169" s="767"/>
      <c r="O169" s="767"/>
      <c r="P169" s="458"/>
      <c r="Q169" s="768" t="s">
        <v>487</v>
      </c>
      <c r="R169" s="468"/>
    </row>
    <row r="170" spans="2:18" ht="15" customHeight="1">
      <c r="B170" s="746"/>
      <c r="C170" s="550"/>
      <c r="D170" s="767"/>
      <c r="E170" s="767"/>
      <c r="F170" s="767"/>
      <c r="G170" s="767"/>
      <c r="H170" s="767"/>
      <c r="I170" s="458"/>
      <c r="J170" s="767"/>
      <c r="K170" s="767"/>
      <c r="L170" s="767"/>
      <c r="M170" s="767"/>
      <c r="N170" s="767"/>
      <c r="O170" s="767"/>
      <c r="P170" s="458"/>
      <c r="Q170" s="768"/>
      <c r="R170" s="468"/>
    </row>
    <row r="171" spans="2:18" ht="238.9" customHeight="1">
      <c r="B171" s="746"/>
      <c r="C171" s="551"/>
      <c r="D171" s="708" t="str" cm="1">
        <f t="array" ref="D171">_xlfn.LET(_xlpm.sector,USsector_select,_xlpm.level,USnivelpr,_xlpm.practice,D165,_xlpm.nivFor,NivForSelect,_xlpm.colSec,Tabla_USpracticas[Sector],_xlpm.colNivel,Tabla_USpracticas[Nivel de práctica],_xlpm.colNivFor,Tabla_USpracticas[Nivel_forestal],_xlpm.colPract,Tabla_USpracticas[Práctica],_xlpm.colDesc,Tabla_USpracticas[Descripción],_xlpm.msg,"Seleccione una práctica concreta en el dropdown",_xlpm.esForestal,_xlpm.sector="Forestal",_xlpm.es1x,LEFT(_xlpm.nivFor,2)="1.",_xlpm.es2x,LEFT(_xlpm.nivFor,2)="2.",_xlpm.esNoApFor,_xlpm.nivFor="-No aplica-",_xlpm.esNoElig,LOWER(TRIM(_xlpm.practice))=LOWER("Prácticas de no elegibilidad"),_xlpm.cond,IF(_xlpm.esForestal,IF(_xlpm.esNoElig,(_xlpm.colSec="Forestal"),IF(_xlpm.esNoApFor,(_xlpm.colSec="Forestal")*(LEFT(_xlpm.colNivFor,2)="2.")*(_xlpm.colNivel=_xlpm.level),IF(_xlpm.es2x,(_xlpm.colSec="Forestal")*(_xlpm.colNivFor=_xlpm.nivFor)*(_xlpm.colNivel=_xlpm.level),(_xlpm.colSec="Forestal")*(_xlpm.colNivFor=_xlpm.nivFor)))),(_xlpm.colSec=_xlpm.sector)*(_xlpm.colNivel=_xlpm.level)),_xlpm.condFinal,_xlpm.cond*(TRIM(_xlpm.colPract)=TRIM(_xlpm.practice)),IF(OR(_xlpm.sector="",_xlpm.practice=""),_xlpm.msg,IFERROR(INDEX(_xlfn._xlws.FILTER(_xlpm.colDesc,_xlpm.condFinal),1),_xlpm.msg)))</f>
        <v xml:space="preserve"> - siempre que sea posible, debe reducirse el laboreo intensivo del suelo, siendo preferible la labranza mínima, con cobertura permanente del suelo y uso de abonos verdes
 - En suelos con pendiente, hacer la siembra en curvas de nivel a través de terrazas, coberturas vegetales de enraizamiento profundo u otros métodos que contribuyan a reducir la escorrentía superficial, el lavado de nutrientes y los procesos erosivos. En cultivos de alta densidad de siembra como el arroz, levantar diques en contorno, para reducir la escorrentía superficial.
- Mantener una cobertura de biomasa del suelo en al menos 80% del predio.
- Conservación de fragmentos y corredores lineales de vegetación nativa y fomentar cercas vivas diversificadas y multiestrato</v>
      </c>
      <c r="E171" s="708"/>
      <c r="F171" s="708"/>
      <c r="G171" s="708"/>
      <c r="H171" s="708"/>
      <c r="I171" s="458"/>
      <c r="J171" s="708" t="str" cm="1">
        <f t="array" ref="J171">_xlfn.LET(_xlpm.sector,USsector_select,_xlpm.level,USnivelpr,_xlpm.practice,D165,_xlpm.nivFor,NivForSelect,
_xlpm.colSec,Tabla_USpracticas[Sector],_xlpm.colNivel,Tabla_USpracticas[Nivel de práctica],_xlpm.colNivFor,Tabla_USpracticas[Nivel_forestal],_xlpm.colPract,Tabla_USpracticas[Práctica],_xlpm.colEj,Tabla_USpracticas[[Ejemplos ]],_xlpm.msg,"Seleccione una práctica concreta en el dropdown",
_xlpm.esForestal,_xlpm.sector="Forestal",_xlpm.es2xSel,LEFT(_xlpm.nivFor,2)="2.",_xlpm.esNoAp,_xlpm.nivFor="-No aplica-",
_xlpm.condBase,IF(_xlpm.esForestal,IF(_xlpm.esNoAp,(_xlpm.colSec="Forestal")*(LEFT(_xlpm.colNivFor,2)="2.")*(_xlpm.colNivel=_xlpm.level),IF(_xlpm.es2xSel,(_xlpm.colSec="Forestal")*(_xlpm.colNivFor=_xlpm.nivFor)*(_xlpm.colNivel=_xlpm.level),(_xlpm.colSec="Forestal")*(_xlpm.colNivFor=_xlpm.nivFor))),(_xlpm.colSec=_xlpm.sector)*(_xlpm.colNivel=_xlpm.level)),IF(OR(_xlpm.sector="",_xlpm.practice="",AND(_xlpm.esForestal,_xlpm.nivFor="")),_xlpm.msg,IFERROR(INDEX(_xlfn._xlws.FILTER(_xlpm.colEj,_xlpm.condBase*(_xlpm.colPract=_xlpm.practice)),1),_xlpm.msg)))</f>
        <v xml:space="preserve"> - Semillas, abonos, equipamiento ligero para obras de protección del suelo
- Fortalecimiento de cpacidades para la aplicación de técnicas y establecimiento de obras de conservación de suelos y control de erosión
- Equipos, materiales, herramientas y mano de obra para el establecimiento y manejo de obras y prácticas de conservación de suelos
- Material reproducitvo, herramientas y mano de obra para acciones de reforestación y restauración de microcuencas y corredores biológicos y construcción y mantenimiento de cercas y barreras vivas</v>
      </c>
      <c r="K171" s="708"/>
      <c r="L171" s="708"/>
      <c r="M171" s="708"/>
      <c r="N171" s="708"/>
      <c r="O171" s="708"/>
      <c r="P171" s="458"/>
      <c r="Q171" s="708" t="str">
        <f>IFERROR(_xlfn.XLOOKUP(USsector_select,Tabla_USpracticas[Sector],Tabla_USpracticas[Inversiones complementarias]),"")</f>
        <v xml:space="preserve"> - Constitución y fortalecimiento de organizaciones que implementen prácticas básicas
- Ahorro energético y energías limpias
- Drones de uso agrícola
- Sembradoras de precisión
- Maquinaria, equipos, accesorios y herramientas que faciliten la labranza mínima y de conservación
- Maquinaria y accesorios que brinden alternativas a la quema de residuos
- Macro túneles
- Invernaderos (siempre y cuando el material sea reciclable)
- Maquinaria y equipo de biodigestores
- Agricultura protegida, motores y equipos eficientes
- Sistemas de bombeoy de riego eficientes 
- Modernización del sistema de enfriamiento
- Establecimiento y mantenimiento de plantaciones forestales
- Cercas vivas
- Labranza de conservación
- Sistemas agrosilvopastoriles, agroforestales, agro-silvícolas
- Producción bajo sombra
- Sistemas silvopastoriles</v>
      </c>
      <c r="R171" s="468"/>
    </row>
    <row r="172" spans="2:18" ht="61.9" customHeight="1">
      <c r="B172" s="746"/>
      <c r="C172" s="551"/>
      <c r="D172" s="708"/>
      <c r="E172" s="708"/>
      <c r="F172" s="708"/>
      <c r="G172" s="708"/>
      <c r="H172" s="708"/>
      <c r="I172" s="458"/>
      <c r="J172" s="708"/>
      <c r="K172" s="708"/>
      <c r="L172" s="708"/>
      <c r="M172" s="708"/>
      <c r="N172" s="708"/>
      <c r="O172" s="708"/>
      <c r="P172" s="458"/>
      <c r="Q172" s="708"/>
      <c r="R172" s="468"/>
    </row>
    <row r="173" spans="2:18" ht="79.900000000000006" customHeight="1">
      <c r="B173" s="746"/>
      <c r="C173" s="551"/>
      <c r="D173" s="708"/>
      <c r="E173" s="708"/>
      <c r="F173" s="708"/>
      <c r="G173" s="708"/>
      <c r="H173" s="708"/>
      <c r="I173" s="531"/>
      <c r="J173" s="708"/>
      <c r="K173" s="708"/>
      <c r="L173" s="708"/>
      <c r="M173" s="708"/>
      <c r="N173" s="708"/>
      <c r="O173" s="708"/>
      <c r="P173" s="458"/>
      <c r="Q173" s="708"/>
      <c r="R173" s="468"/>
    </row>
    <row r="174" spans="2:18" ht="388.15" customHeight="1">
      <c r="B174" s="746"/>
      <c r="C174" s="551"/>
      <c r="D174" s="708"/>
      <c r="E174" s="708"/>
      <c r="F174" s="708"/>
      <c r="G174" s="708"/>
      <c r="H174" s="708"/>
      <c r="I174" s="458"/>
      <c r="J174" s="708"/>
      <c r="K174" s="708"/>
      <c r="L174" s="708"/>
      <c r="M174" s="708"/>
      <c r="N174" s="708"/>
      <c r="O174" s="708"/>
      <c r="P174" s="458"/>
      <c r="Q174" s="708"/>
      <c r="R174" s="468"/>
    </row>
    <row r="175" spans="2:18" ht="15" customHeight="1">
      <c r="B175" s="746"/>
      <c r="C175" s="458"/>
      <c r="D175" s="458"/>
      <c r="E175" s="458"/>
      <c r="F175" s="458"/>
      <c r="G175" s="458"/>
      <c r="H175" s="458"/>
      <c r="I175" s="458"/>
      <c r="J175" s="458"/>
      <c r="K175" s="458"/>
      <c r="L175" s="458"/>
      <c r="M175" s="458"/>
      <c r="N175" s="458"/>
      <c r="O175" s="458"/>
      <c r="P175" s="458"/>
      <c r="Q175" s="458"/>
      <c r="R175" s="468"/>
    </row>
    <row r="176" spans="2:18" ht="22.9" customHeight="1">
      <c r="B176" s="746"/>
      <c r="C176" s="458"/>
      <c r="D176" s="458"/>
      <c r="E176" s="458"/>
      <c r="F176" s="458"/>
      <c r="G176" s="458"/>
      <c r="H176" s="458"/>
      <c r="I176" s="458"/>
      <c r="J176" s="458"/>
      <c r="K176" s="458"/>
      <c r="L176" s="458"/>
      <c r="M176" s="458"/>
      <c r="N176" s="458"/>
      <c r="O176" s="458"/>
      <c r="P176" s="458"/>
      <c r="Q176" s="458"/>
      <c r="R176" s="468"/>
    </row>
    <row r="177" spans="2:18" ht="30" customHeight="1">
      <c r="B177" s="746"/>
      <c r="C177" s="458"/>
      <c r="D177" s="458"/>
      <c r="E177" s="458"/>
      <c r="F177" s="458"/>
      <c r="G177" s="458"/>
      <c r="H177" s="458"/>
      <c r="I177" s="458"/>
      <c r="J177" s="458"/>
      <c r="K177" s="458"/>
      <c r="L177" s="458"/>
      <c r="M177" s="458"/>
      <c r="N177" s="458"/>
      <c r="O177" s="458"/>
      <c r="P177" s="458"/>
      <c r="Q177" s="458"/>
      <c r="R177" s="468"/>
    </row>
    <row r="178" spans="2:18" ht="36.6">
      <c r="B178" s="747"/>
      <c r="C178" s="530"/>
      <c r="D178" s="487"/>
      <c r="E178" s="487"/>
      <c r="F178" s="487"/>
      <c r="G178" s="487"/>
      <c r="H178" s="487"/>
      <c r="I178" s="487"/>
      <c r="J178" s="487"/>
      <c r="K178" s="487"/>
      <c r="L178" s="487"/>
      <c r="M178" s="487"/>
      <c r="N178" s="487"/>
      <c r="O178" s="487"/>
      <c r="P178" s="487"/>
      <c r="Q178" s="487"/>
      <c r="R178" s="488"/>
    </row>
    <row r="179" spans="2:18" ht="36.6">
      <c r="C179" s="529"/>
    </row>
    <row r="180" spans="2:18" ht="37.15" customHeight="1">
      <c r="C180" s="529"/>
    </row>
    <row r="181" spans="2:18" ht="15" customHeight="1">
      <c r="B181" s="532"/>
      <c r="C181" s="533"/>
      <c r="D181" s="533"/>
      <c r="E181" s="533"/>
      <c r="F181" s="533"/>
      <c r="G181" s="533"/>
      <c r="H181" s="533"/>
      <c r="I181" s="533"/>
      <c r="J181" s="533"/>
      <c r="K181" s="533"/>
      <c r="L181" s="533"/>
      <c r="M181" s="533"/>
      <c r="N181" s="533"/>
      <c r="O181" s="533"/>
      <c r="P181" s="533"/>
      <c r="Q181" s="533"/>
      <c r="R181" s="534"/>
    </row>
    <row r="182" spans="2:18" ht="15" customHeight="1">
      <c r="B182" s="489"/>
      <c r="C182" s="424"/>
      <c r="D182" s="424"/>
      <c r="E182" s="424"/>
      <c r="F182" s="424"/>
      <c r="G182" s="424"/>
      <c r="H182" s="424"/>
      <c r="I182" s="424"/>
      <c r="J182" s="424"/>
      <c r="K182" s="424"/>
      <c r="L182" s="424"/>
      <c r="M182" s="424"/>
      <c r="N182" s="424"/>
      <c r="O182" s="424"/>
      <c r="P182" s="424"/>
      <c r="Q182" s="424"/>
      <c r="R182" s="490"/>
    </row>
    <row r="183" spans="2:18" ht="15" customHeight="1">
      <c r="B183" s="489"/>
      <c r="C183" s="424"/>
      <c r="D183" s="424"/>
      <c r="E183" s="424"/>
      <c r="F183" s="424"/>
      <c r="G183" s="424"/>
      <c r="H183" s="424"/>
      <c r="I183" s="424"/>
      <c r="J183" s="424"/>
      <c r="K183" s="424"/>
      <c r="L183" s="424"/>
      <c r="M183" s="424"/>
      <c r="N183" s="424"/>
      <c r="O183" s="424"/>
      <c r="P183" s="424"/>
      <c r="Q183" s="424"/>
      <c r="R183" s="490"/>
    </row>
    <row r="184" spans="2:18">
      <c r="B184" s="489"/>
      <c r="C184" s="424"/>
      <c r="D184" s="424"/>
      <c r="E184" s="424"/>
      <c r="F184" s="424"/>
      <c r="G184" s="424"/>
      <c r="H184" s="424"/>
      <c r="I184" s="424"/>
      <c r="J184" s="424"/>
      <c r="K184" s="424"/>
      <c r="L184" s="424"/>
      <c r="M184" s="424"/>
      <c r="N184" s="424"/>
      <c r="O184" s="424"/>
      <c r="P184" s="424"/>
      <c r="Q184" s="424"/>
      <c r="R184" s="490"/>
    </row>
    <row r="185" spans="2:18" ht="63" customHeight="1">
      <c r="B185" s="535"/>
      <c r="C185" s="430"/>
      <c r="D185" s="430"/>
      <c r="E185" s="430"/>
      <c r="F185" s="430"/>
      <c r="G185" s="430"/>
      <c r="H185" s="430"/>
      <c r="I185" s="430"/>
      <c r="J185" s="430"/>
      <c r="K185" s="430"/>
      <c r="L185" s="430"/>
      <c r="M185" s="430"/>
      <c r="N185" s="430"/>
      <c r="O185" s="430"/>
      <c r="P185" s="430"/>
      <c r="Q185" s="430"/>
      <c r="R185" s="536"/>
    </row>
    <row r="186" spans="2:18">
      <c r="B186" s="489"/>
      <c r="C186" s="424"/>
      <c r="D186" s="424"/>
      <c r="E186" s="424"/>
      <c r="F186" s="424"/>
      <c r="G186" s="424"/>
      <c r="H186" s="424"/>
      <c r="I186" s="424"/>
      <c r="J186" s="424"/>
      <c r="K186" s="424"/>
      <c r="L186" s="424"/>
      <c r="M186" s="424"/>
      <c r="N186" s="424"/>
      <c r="O186" s="424"/>
      <c r="P186" s="424"/>
      <c r="Q186" s="424"/>
      <c r="R186" s="490"/>
    </row>
    <row r="187" spans="2:18">
      <c r="B187" s="489"/>
      <c r="C187" s="424"/>
      <c r="D187" s="424"/>
      <c r="E187" s="424"/>
      <c r="F187" s="424"/>
      <c r="G187" s="424"/>
      <c r="H187" s="424"/>
      <c r="I187" s="424"/>
      <c r="J187" s="424"/>
      <c r="K187" s="424"/>
      <c r="L187" s="424"/>
      <c r="M187" s="424"/>
      <c r="N187" s="424"/>
      <c r="O187" s="424"/>
      <c r="P187" s="424"/>
      <c r="Q187" s="424"/>
      <c r="R187" s="490"/>
    </row>
    <row r="188" spans="2:18">
      <c r="B188" s="489"/>
      <c r="C188" s="424"/>
      <c r="D188" s="424"/>
      <c r="E188" s="424"/>
      <c r="F188" s="424"/>
      <c r="G188" s="424"/>
      <c r="H188" s="424"/>
      <c r="I188" s="424"/>
      <c r="J188" s="424"/>
      <c r="K188" s="424"/>
      <c r="L188" s="424"/>
      <c r="M188" s="424"/>
      <c r="N188" s="424"/>
      <c r="O188" s="424"/>
      <c r="P188" s="424"/>
      <c r="Q188" s="424"/>
      <c r="R188" s="490"/>
    </row>
    <row r="189" spans="2:18">
      <c r="B189" s="489"/>
      <c r="C189" s="424"/>
      <c r="D189" s="424"/>
      <c r="E189" s="424"/>
      <c r="F189" s="424"/>
      <c r="G189" s="424"/>
      <c r="H189" s="424"/>
      <c r="I189" s="424"/>
      <c r="J189" s="424"/>
      <c r="K189" s="424"/>
      <c r="L189" s="424"/>
      <c r="M189" s="424"/>
      <c r="N189" s="424"/>
      <c r="O189" s="424"/>
      <c r="P189" s="424"/>
      <c r="Q189" s="424"/>
      <c r="R189" s="490"/>
    </row>
    <row r="190" spans="2:18" ht="34.15" customHeight="1">
      <c r="B190" s="489"/>
      <c r="C190" s="697" t="s">
        <v>436</v>
      </c>
      <c r="D190" s="697"/>
      <c r="E190" s="697"/>
      <c r="F190" s="697"/>
      <c r="G190" s="697"/>
      <c r="H190" s="697"/>
      <c r="I190" s="697"/>
      <c r="J190" s="697"/>
      <c r="K190" s="697"/>
      <c r="L190" s="448"/>
      <c r="M190" s="448"/>
      <c r="N190" s="448"/>
      <c r="O190" s="448"/>
      <c r="P190" s="448"/>
      <c r="Q190" s="448"/>
      <c r="R190" s="490"/>
    </row>
    <row r="191" spans="2:18" ht="34.15" customHeight="1">
      <c r="B191" s="489"/>
      <c r="C191" s="697"/>
      <c r="D191" s="697"/>
      <c r="E191" s="697"/>
      <c r="F191" s="697"/>
      <c r="G191" s="697"/>
      <c r="H191" s="697"/>
      <c r="I191" s="697"/>
      <c r="J191" s="697"/>
      <c r="K191" s="697"/>
      <c r="L191" s="448"/>
      <c r="M191" s="448"/>
      <c r="N191" s="448"/>
      <c r="O191" s="448"/>
      <c r="P191" s="448"/>
      <c r="Q191" s="448"/>
      <c r="R191" s="490"/>
    </row>
    <row r="192" spans="2:18" ht="15" customHeight="1">
      <c r="B192" s="489"/>
      <c r="C192" s="697"/>
      <c r="D192" s="697"/>
      <c r="E192" s="697"/>
      <c r="F192" s="697"/>
      <c r="G192" s="697"/>
      <c r="H192" s="697"/>
      <c r="I192" s="697"/>
      <c r="J192" s="697"/>
      <c r="K192" s="697"/>
      <c r="L192" s="424"/>
      <c r="M192" s="424"/>
      <c r="N192" s="424"/>
      <c r="O192" s="424"/>
      <c r="P192" s="424"/>
      <c r="Q192" s="424"/>
      <c r="R192" s="490"/>
    </row>
    <row r="193" spans="2:18" ht="15" customHeight="1">
      <c r="B193" s="489"/>
      <c r="C193" s="697"/>
      <c r="D193" s="697"/>
      <c r="E193" s="697"/>
      <c r="F193" s="697"/>
      <c r="G193" s="697"/>
      <c r="H193" s="697"/>
      <c r="I193" s="697"/>
      <c r="J193" s="697"/>
      <c r="K193" s="697"/>
      <c r="L193" s="424"/>
      <c r="M193" s="424"/>
      <c r="N193" s="424"/>
      <c r="O193" s="424"/>
      <c r="P193" s="424"/>
      <c r="Q193" s="424"/>
      <c r="R193" s="490"/>
    </row>
    <row r="194" spans="2:18" ht="15" customHeight="1">
      <c r="B194" s="489"/>
      <c r="C194" s="697"/>
      <c r="D194" s="697"/>
      <c r="E194" s="697"/>
      <c r="F194" s="697"/>
      <c r="G194" s="697"/>
      <c r="H194" s="697"/>
      <c r="I194" s="697"/>
      <c r="J194" s="697"/>
      <c r="K194" s="697"/>
      <c r="L194" s="424"/>
      <c r="M194" s="424"/>
      <c r="N194" s="424"/>
      <c r="O194" s="424"/>
      <c r="P194" s="424"/>
      <c r="Q194" s="424"/>
      <c r="R194" s="490"/>
    </row>
    <row r="195" spans="2:18" ht="15" customHeight="1">
      <c r="B195" s="489"/>
      <c r="C195" s="697"/>
      <c r="D195" s="697"/>
      <c r="E195" s="697"/>
      <c r="F195" s="697"/>
      <c r="G195" s="697"/>
      <c r="H195" s="697"/>
      <c r="I195" s="697"/>
      <c r="J195" s="697"/>
      <c r="K195" s="697"/>
      <c r="L195" s="424"/>
      <c r="M195" s="424"/>
      <c r="N195" s="424"/>
      <c r="O195" s="424"/>
      <c r="P195" s="424"/>
      <c r="Q195" s="424"/>
      <c r="R195" s="490"/>
    </row>
    <row r="196" spans="2:18" ht="15" customHeight="1">
      <c r="B196" s="489"/>
      <c r="C196" s="697"/>
      <c r="D196" s="697"/>
      <c r="E196" s="697"/>
      <c r="F196" s="697"/>
      <c r="G196" s="697"/>
      <c r="H196" s="697"/>
      <c r="I196" s="697"/>
      <c r="J196" s="697"/>
      <c r="K196" s="697"/>
      <c r="L196" s="424"/>
      <c r="M196" s="424"/>
      <c r="N196" s="424"/>
      <c r="O196" s="424"/>
      <c r="P196" s="424"/>
      <c r="Q196" s="424"/>
      <c r="R196" s="490"/>
    </row>
    <row r="197" spans="2:18">
      <c r="B197" s="489"/>
      <c r="C197" s="424"/>
      <c r="D197" s="424"/>
      <c r="E197" s="424"/>
      <c r="F197" s="424"/>
      <c r="G197" s="424"/>
      <c r="H197" s="424"/>
      <c r="I197" s="424"/>
      <c r="J197" s="424"/>
      <c r="K197" s="424"/>
      <c r="L197" s="424"/>
      <c r="M197" s="424"/>
      <c r="N197" s="424"/>
      <c r="O197" s="424"/>
      <c r="P197" s="424"/>
      <c r="Q197" s="424"/>
      <c r="R197" s="490"/>
    </row>
    <row r="198" spans="2:18">
      <c r="B198" s="489"/>
      <c r="C198" s="424"/>
      <c r="D198" s="424"/>
      <c r="E198" s="424"/>
      <c r="F198" s="424"/>
      <c r="G198" s="424"/>
      <c r="H198" s="424"/>
      <c r="I198" s="424"/>
      <c r="J198" s="424"/>
      <c r="K198" s="424"/>
      <c r="L198" s="424"/>
      <c r="M198" s="424"/>
      <c r="N198" s="424"/>
      <c r="O198" s="424"/>
      <c r="P198" s="424"/>
      <c r="Q198" s="424"/>
      <c r="R198" s="490"/>
    </row>
    <row r="199" spans="2:18">
      <c r="B199" s="489"/>
      <c r="C199" s="424"/>
      <c r="D199" s="424"/>
      <c r="E199" s="424"/>
      <c r="F199" s="424"/>
      <c r="G199" s="424"/>
      <c r="H199" s="424"/>
      <c r="I199" s="424"/>
      <c r="J199" s="424"/>
      <c r="K199" s="424"/>
      <c r="L199" s="424"/>
      <c r="M199" s="424"/>
      <c r="N199" s="424"/>
      <c r="O199" s="424"/>
      <c r="P199" s="424"/>
      <c r="Q199" s="424"/>
      <c r="R199" s="490"/>
    </row>
    <row r="200" spans="2:18">
      <c r="B200" s="489"/>
      <c r="C200" s="424"/>
      <c r="D200" s="424"/>
      <c r="E200" s="424"/>
      <c r="F200" s="424"/>
      <c r="G200" s="424"/>
      <c r="H200" s="424"/>
      <c r="I200" s="424"/>
      <c r="J200" s="424"/>
      <c r="K200" s="424"/>
      <c r="L200" s="424"/>
      <c r="M200" s="424"/>
      <c r="N200" s="424"/>
      <c r="O200" s="424"/>
      <c r="P200" s="424"/>
      <c r="Q200" s="424"/>
      <c r="R200" s="490"/>
    </row>
    <row r="201" spans="2:18">
      <c r="B201" s="489"/>
      <c r="C201" s="424"/>
      <c r="D201" s="424"/>
      <c r="E201" s="424"/>
      <c r="F201" s="424"/>
      <c r="G201" s="424"/>
      <c r="H201" s="424"/>
      <c r="I201" s="424"/>
      <c r="J201" s="424"/>
      <c r="K201" s="424"/>
      <c r="L201" s="424"/>
      <c r="M201" s="424"/>
      <c r="N201" s="424"/>
      <c r="O201" s="424"/>
      <c r="P201" s="424"/>
      <c r="Q201" s="424"/>
      <c r="R201" s="490"/>
    </row>
    <row r="202" spans="2:18" ht="47.45">
      <c r="B202" s="489"/>
      <c r="C202" s="424"/>
      <c r="D202" s="424"/>
      <c r="E202" s="662" t="s">
        <v>437</v>
      </c>
      <c r="F202" s="424"/>
      <c r="G202" s="424"/>
      <c r="H202" s="424"/>
      <c r="I202" s="424"/>
      <c r="J202" s="424"/>
      <c r="K202" s="424"/>
      <c r="L202" s="424"/>
      <c r="M202" s="424"/>
      <c r="N202" s="424"/>
      <c r="O202" s="424"/>
      <c r="P202" s="424"/>
      <c r="Q202" s="424"/>
      <c r="R202" s="490"/>
    </row>
    <row r="203" spans="2:18">
      <c r="B203" s="489"/>
      <c r="C203" s="424"/>
      <c r="D203" s="424"/>
      <c r="E203" s="424"/>
      <c r="F203" s="424"/>
      <c r="G203" s="424"/>
      <c r="H203" s="424"/>
      <c r="I203" s="424"/>
      <c r="J203" s="424"/>
      <c r="K203" s="424"/>
      <c r="L203" s="424"/>
      <c r="M203" s="424"/>
      <c r="N203" s="424"/>
      <c r="O203" s="424"/>
      <c r="P203" s="424"/>
      <c r="Q203" s="424"/>
      <c r="R203" s="490"/>
    </row>
    <row r="204" spans="2:18">
      <c r="B204" s="489"/>
      <c r="C204" s="424"/>
      <c r="D204" s="424"/>
      <c r="E204" s="424"/>
      <c r="F204" s="424"/>
      <c r="G204" s="424"/>
      <c r="H204" s="424"/>
      <c r="I204" s="424"/>
      <c r="J204" s="424"/>
      <c r="K204" s="424"/>
      <c r="L204" s="424"/>
      <c r="M204" s="424"/>
      <c r="N204" s="424"/>
      <c r="O204" s="424"/>
      <c r="P204" s="424"/>
      <c r="Q204" s="424"/>
      <c r="R204" s="490"/>
    </row>
    <row r="205" spans="2:18">
      <c r="B205" s="489"/>
      <c r="C205" s="424"/>
      <c r="D205" s="424"/>
      <c r="E205" s="424"/>
      <c r="F205" s="424"/>
      <c r="G205" s="424"/>
      <c r="H205" s="424"/>
      <c r="I205" s="424"/>
      <c r="J205" s="424"/>
      <c r="K205" s="424"/>
      <c r="L205" s="424"/>
      <c r="M205" s="424"/>
      <c r="N205" s="424"/>
      <c r="O205" s="424"/>
      <c r="P205" s="424"/>
      <c r="Q205" s="424"/>
      <c r="R205" s="490"/>
    </row>
    <row r="206" spans="2:18">
      <c r="B206" s="489"/>
      <c r="C206" s="424"/>
      <c r="D206" s="424"/>
      <c r="E206" s="424"/>
      <c r="F206" s="424"/>
      <c r="G206" s="424"/>
      <c r="H206" s="424"/>
      <c r="I206" s="424"/>
      <c r="J206" s="424"/>
      <c r="K206" s="424"/>
      <c r="L206" s="424"/>
      <c r="M206" s="424"/>
      <c r="N206" s="424"/>
      <c r="O206" s="424"/>
      <c r="P206" s="424"/>
      <c r="Q206" s="424"/>
      <c r="R206" s="490"/>
    </row>
    <row r="207" spans="2:18">
      <c r="B207" s="489"/>
      <c r="C207" s="424"/>
      <c r="D207" s="424"/>
      <c r="E207" s="424" t="s">
        <v>438</v>
      </c>
      <c r="F207" s="424"/>
      <c r="G207" s="424"/>
      <c r="H207" s="424"/>
      <c r="I207" s="424"/>
      <c r="J207" s="424"/>
      <c r="K207" s="424"/>
      <c r="L207" s="424"/>
      <c r="M207" s="424"/>
      <c r="N207" s="424"/>
      <c r="O207" s="424"/>
      <c r="P207" s="424"/>
      <c r="Q207" s="424"/>
      <c r="R207" s="490"/>
    </row>
    <row r="208" spans="2:18">
      <c r="B208" s="491"/>
      <c r="C208" s="537"/>
      <c r="D208" s="537"/>
      <c r="E208" s="537"/>
      <c r="F208" s="537"/>
      <c r="G208" s="537"/>
      <c r="H208" s="537"/>
      <c r="I208" s="537"/>
      <c r="J208" s="537"/>
      <c r="K208" s="537"/>
      <c r="L208" s="537"/>
      <c r="M208" s="537"/>
      <c r="N208" s="537"/>
      <c r="O208" s="537"/>
      <c r="P208" s="537"/>
      <c r="Q208" s="537"/>
      <c r="R208" s="492"/>
    </row>
    <row r="213" spans="4:8">
      <c r="D213" s="708"/>
      <c r="E213" s="708"/>
      <c r="F213" s="708"/>
      <c r="G213" s="708"/>
      <c r="H213" s="708"/>
    </row>
    <row r="214" spans="4:8">
      <c r="D214" s="708"/>
      <c r="E214" s="708"/>
      <c r="F214" s="708"/>
      <c r="G214" s="708"/>
      <c r="H214" s="708"/>
    </row>
    <row r="215" spans="4:8">
      <c r="D215" s="708"/>
      <c r="E215" s="708"/>
      <c r="F215" s="708"/>
      <c r="G215" s="708"/>
      <c r="H215" s="708"/>
    </row>
    <row r="216" spans="4:8">
      <c r="D216" s="708"/>
      <c r="E216" s="708"/>
      <c r="F216" s="708"/>
      <c r="G216" s="708"/>
      <c r="H216" s="708"/>
    </row>
  </sheetData>
  <sheetProtection selectLockedCells="1"/>
  <mergeCells count="53">
    <mergeCell ref="D213:H216"/>
    <mergeCell ref="D142:G142"/>
    <mergeCell ref="I142:L142"/>
    <mergeCell ref="C190:K196"/>
    <mergeCell ref="Y74:Z74"/>
    <mergeCell ref="Y75:Z75"/>
    <mergeCell ref="Y76:Z76"/>
    <mergeCell ref="D89:G92"/>
    <mergeCell ref="D144:G144"/>
    <mergeCell ref="D145:G145"/>
    <mergeCell ref="F112:K130"/>
    <mergeCell ref="O112:Q130"/>
    <mergeCell ref="C116:D116"/>
    <mergeCell ref="C120:D120"/>
    <mergeCell ref="C111:D111"/>
    <mergeCell ref="C113:D115"/>
    <mergeCell ref="B71:I71"/>
    <mergeCell ref="D80:E80"/>
    <mergeCell ref="D88:G88"/>
    <mergeCell ref="C3:P3"/>
    <mergeCell ref="C7:Q7"/>
    <mergeCell ref="C8:Q8"/>
    <mergeCell ref="C9:Q9"/>
    <mergeCell ref="B5:R5"/>
    <mergeCell ref="B6:R6"/>
    <mergeCell ref="C70:G70"/>
    <mergeCell ref="C69:H69"/>
    <mergeCell ref="C10:Q10"/>
    <mergeCell ref="K24:Q46"/>
    <mergeCell ref="K80:Q92"/>
    <mergeCell ref="J169:O170"/>
    <mergeCell ref="Q169:Q170"/>
    <mergeCell ref="D169:H170"/>
    <mergeCell ref="D171:H174"/>
    <mergeCell ref="M142:P142"/>
    <mergeCell ref="I145:L145"/>
    <mergeCell ref="I144:L144"/>
    <mergeCell ref="B162:B178"/>
    <mergeCell ref="C24:I46"/>
    <mergeCell ref="N148:P148"/>
    <mergeCell ref="D146:G146"/>
    <mergeCell ref="I146:L146"/>
    <mergeCell ref="B141:B150"/>
    <mergeCell ref="B151:B161"/>
    <mergeCell ref="C117:D119"/>
    <mergeCell ref="K67:Q73"/>
    <mergeCell ref="F165:H165"/>
    <mergeCell ref="J171:O174"/>
    <mergeCell ref="N154:Q154"/>
    <mergeCell ref="N155:Q159"/>
    <mergeCell ref="D154:H154"/>
    <mergeCell ref="D155:H159"/>
    <mergeCell ref="Q171:Q174"/>
  </mergeCells>
  <dataValidations count="2">
    <dataValidation type="list" allowBlank="1" showErrorMessage="1" promptTitle="Selección de práctica" prompt="Seleccione una práctica " sqref="D165" xr:uid="{1E694DDF-363E-D94A-AD45-9A644DDE1517}">
      <formula1>Practicas_rng</formula1>
    </dataValidation>
    <dataValidation type="list" allowBlank="1" showInputMessage="1" showErrorMessage="1" sqref="K149" xr:uid="{B9476B95-037B-0F4C-9B89-51421384AE25}">
      <formula1>Categoria_forestal_rng</formula1>
    </dataValidation>
  </dataValidations>
  <hyperlinks>
    <hyperlink ref="E202" location="SSM!A1" display="SSM" xr:uid="{6E592E45-7E92-F546-81A0-D51D0FB8791F}"/>
  </hyperlink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BBE81EA7-3E8C-DE4F-9B2C-36AFAF4A2F46}">
          <x14:formula1>
            <xm:f>Listas!$R$2:$R$5</xm:f>
          </x14:formula1>
          <xm:sqref>D83</xm:sqref>
        </x14:dataValidation>
        <x14:dataValidation type="list" allowBlank="1" showInputMessage="1" showErrorMessage="1" xr:uid="{1A6301D2-4862-8341-AF55-3DD354B3EA80}">
          <x14:formula1>
            <xm:f>Listas!$P$2:$P$4</xm:f>
          </x14:formula1>
          <xm:sqref>G83 G149</xm:sqref>
        </x14:dataValidation>
        <x14:dataValidation type="list" allowBlank="1" showInputMessage="1" showErrorMessage="1" xr:uid="{F1F6103C-7F89-B042-8447-7F36C0090BB7}">
          <x14:formula1>
            <xm:f>Listas!$T$2:$T$4</xm:f>
          </x14:formula1>
          <xm:sqref>D127</xm:sqref>
        </x14:dataValidation>
        <x14:dataValidation type="list" allowBlank="1" showInputMessage="1" showErrorMessage="1" xr:uid="{508FFF95-4E6A-7A4D-833E-746024A88621}">
          <x14:formula1>
            <xm:f>Listas!$V$2:$V$5</xm:f>
          </x14:formula1>
          <xm:sqref>Q149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770AB-A88C-457E-A7E3-BFC3196EF7F6}">
  <sheetPr>
    <tabColor rgb="FFFFC000"/>
  </sheetPr>
  <dimension ref="A1:Q56"/>
  <sheetViews>
    <sheetView showGridLines="0" zoomScale="58" workbookViewId="0">
      <selection activeCell="K9" sqref="K9"/>
    </sheetView>
  </sheetViews>
  <sheetFormatPr defaultColWidth="8.7109375" defaultRowHeight="18"/>
  <cols>
    <col min="1" max="1" width="21.42578125" style="449" customWidth="1"/>
    <col min="2" max="2" width="37.7109375" style="189" customWidth="1"/>
    <col min="3" max="3" width="87" style="189" customWidth="1"/>
    <col min="4" max="4" width="104.7109375" style="189" customWidth="1"/>
    <col min="5" max="5" width="44.28515625" style="112" customWidth="1"/>
    <col min="6" max="6" width="30.28515625" style="112" customWidth="1"/>
    <col min="7" max="16384" width="8.7109375" style="112"/>
  </cols>
  <sheetData>
    <row r="1" spans="1:17" ht="40.15" customHeight="1">
      <c r="A1" s="430"/>
      <c r="B1" s="611" t="s">
        <v>435</v>
      </c>
      <c r="C1" s="430"/>
      <c r="D1" s="430"/>
      <c r="E1" s="430"/>
      <c r="F1" s="430"/>
      <c r="G1" s="425"/>
      <c r="H1" s="425"/>
      <c r="I1" s="425"/>
      <c r="J1" s="425"/>
      <c r="K1" s="425"/>
      <c r="L1" s="425"/>
      <c r="M1" s="425"/>
      <c r="N1" s="425"/>
      <c r="O1" s="425"/>
      <c r="P1" s="425"/>
      <c r="Q1" s="449"/>
    </row>
    <row r="2" spans="1:17" ht="40.15" customHeight="1">
      <c r="A2" s="425"/>
      <c r="B2" s="808" t="s">
        <v>488</v>
      </c>
      <c r="C2" s="809"/>
      <c r="D2" s="809"/>
      <c r="E2" s="810"/>
      <c r="F2" s="425"/>
      <c r="G2" s="425"/>
      <c r="H2" s="425"/>
      <c r="I2" s="425"/>
      <c r="J2" s="425"/>
      <c r="K2" s="425"/>
      <c r="L2" s="425"/>
      <c r="M2" s="425"/>
      <c r="N2" s="425"/>
      <c r="O2" s="425"/>
      <c r="P2" s="425"/>
      <c r="Q2" s="449"/>
    </row>
    <row r="3" spans="1:17" ht="40.15" customHeight="1">
      <c r="A3" s="425"/>
      <c r="B3" s="811" t="s">
        <v>489</v>
      </c>
      <c r="C3" s="812"/>
      <c r="D3" s="812"/>
      <c r="E3" s="813"/>
      <c r="F3" s="425"/>
      <c r="G3" s="425"/>
      <c r="H3" s="425"/>
      <c r="I3" s="425"/>
      <c r="J3" s="425"/>
      <c r="K3" s="425"/>
      <c r="L3" s="425"/>
      <c r="M3" s="425"/>
      <c r="N3" s="425"/>
      <c r="O3" s="425"/>
      <c r="P3" s="425"/>
      <c r="Q3" s="449"/>
    </row>
    <row r="4" spans="1:17" ht="40.15" customHeight="1">
      <c r="A4" s="425"/>
      <c r="B4" s="814" t="s">
        <v>490</v>
      </c>
      <c r="C4" s="815"/>
      <c r="D4" s="815"/>
      <c r="E4" s="816"/>
      <c r="F4" s="425"/>
      <c r="G4" s="425"/>
      <c r="H4" s="425"/>
      <c r="I4" s="425"/>
      <c r="J4" s="425"/>
      <c r="K4" s="425"/>
      <c r="L4" s="425"/>
      <c r="M4" s="425"/>
      <c r="N4" s="425"/>
      <c r="O4" s="425"/>
      <c r="P4" s="425"/>
      <c r="Q4" s="449"/>
    </row>
    <row r="5" spans="1:17" ht="31.9" customHeight="1">
      <c r="A5" s="425"/>
      <c r="B5" s="425"/>
      <c r="C5" s="425"/>
      <c r="D5" s="425"/>
      <c r="E5" s="425"/>
      <c r="F5" s="425"/>
      <c r="G5" s="425"/>
      <c r="H5" s="425"/>
      <c r="I5" s="425"/>
      <c r="J5" s="425"/>
      <c r="K5" s="425"/>
      <c r="L5" s="425"/>
      <c r="M5" s="425"/>
      <c r="N5" s="425"/>
      <c r="O5" s="425"/>
      <c r="P5" s="425"/>
      <c r="Q5" s="449"/>
    </row>
    <row r="6" spans="1:17" ht="40.15" customHeight="1">
      <c r="A6" s="425"/>
      <c r="B6" s="319" t="s">
        <v>491</v>
      </c>
      <c r="C6" s="319" t="s">
        <v>492</v>
      </c>
      <c r="D6" s="319" t="s">
        <v>493</v>
      </c>
      <c r="E6" s="319" t="s">
        <v>494</v>
      </c>
      <c r="F6" s="425"/>
      <c r="G6" s="425"/>
      <c r="H6" s="425"/>
      <c r="I6" s="425"/>
      <c r="J6" s="425"/>
      <c r="K6" s="425"/>
      <c r="L6" s="425"/>
      <c r="M6" s="425"/>
      <c r="N6" s="425"/>
      <c r="O6" s="425"/>
      <c r="P6" s="425"/>
      <c r="Q6" s="449"/>
    </row>
    <row r="7" spans="1:17" ht="208.15" customHeight="1">
      <c r="A7" s="425"/>
      <c r="B7" s="669" t="s">
        <v>495</v>
      </c>
      <c r="C7" s="612" t="s">
        <v>496</v>
      </c>
      <c r="D7" s="612" t="s">
        <v>497</v>
      </c>
      <c r="E7" s="612" t="s">
        <v>498</v>
      </c>
      <c r="F7" s="425"/>
      <c r="G7" s="425"/>
      <c r="H7" s="425"/>
      <c r="I7" s="425"/>
      <c r="J7" s="425"/>
      <c r="K7" s="425"/>
      <c r="L7" s="425"/>
      <c r="M7" s="425"/>
      <c r="N7" s="425"/>
      <c r="O7" s="425"/>
      <c r="P7" s="425"/>
      <c r="Q7" s="449"/>
    </row>
    <row r="8" spans="1:17" ht="292.14999999999998" customHeight="1">
      <c r="A8" s="425"/>
      <c r="B8" s="669" t="s">
        <v>499</v>
      </c>
      <c r="C8" s="612" t="s">
        <v>500</v>
      </c>
      <c r="D8" s="612" t="s">
        <v>501</v>
      </c>
      <c r="E8" s="612" t="s">
        <v>498</v>
      </c>
      <c r="F8" s="425"/>
      <c r="G8" s="425"/>
      <c r="H8" s="425"/>
      <c r="I8" s="425"/>
      <c r="J8" s="425"/>
      <c r="K8" s="425"/>
      <c r="L8" s="425"/>
      <c r="M8" s="425"/>
      <c r="N8" s="425"/>
      <c r="O8" s="425"/>
      <c r="P8" s="425"/>
      <c r="Q8" s="449"/>
    </row>
    <row r="9" spans="1:17" ht="409.15" customHeight="1">
      <c r="A9" s="425"/>
      <c r="B9" s="669" t="s">
        <v>502</v>
      </c>
      <c r="C9" s="613" t="s">
        <v>503</v>
      </c>
      <c r="D9" s="668" t="s">
        <v>504</v>
      </c>
      <c r="E9" s="612" t="s">
        <v>498</v>
      </c>
      <c r="F9" s="425"/>
      <c r="G9" s="425"/>
      <c r="H9" s="425"/>
      <c r="I9" s="425"/>
      <c r="J9" s="425"/>
      <c r="K9" s="425"/>
      <c r="L9" s="425"/>
      <c r="M9" s="425"/>
      <c r="N9" s="425"/>
      <c r="O9" s="425"/>
      <c r="P9" s="425"/>
      <c r="Q9" s="449"/>
    </row>
    <row r="10" spans="1:17" ht="40.15" customHeight="1">
      <c r="A10" s="425"/>
      <c r="B10" s="425"/>
      <c r="C10" s="425"/>
      <c r="D10" s="425"/>
      <c r="E10" s="425"/>
      <c r="F10" s="425"/>
      <c r="G10" s="425"/>
      <c r="H10" s="425"/>
      <c r="I10" s="425"/>
      <c r="J10" s="425"/>
      <c r="K10" s="425"/>
      <c r="L10" s="425"/>
      <c r="M10" s="425"/>
      <c r="N10" s="425"/>
      <c r="O10" s="425"/>
      <c r="P10" s="425"/>
      <c r="Q10" s="449"/>
    </row>
    <row r="11" spans="1:17" ht="40.15" customHeight="1">
      <c r="A11" s="430"/>
      <c r="B11" s="614" t="s">
        <v>505</v>
      </c>
      <c r="C11" s="430"/>
      <c r="D11" s="430"/>
      <c r="E11" s="430"/>
      <c r="F11" s="430"/>
      <c r="G11" s="425"/>
      <c r="H11" s="425"/>
      <c r="I11" s="425"/>
      <c r="J11" s="425"/>
      <c r="K11" s="425"/>
      <c r="L11" s="425"/>
      <c r="M11" s="425"/>
      <c r="N11" s="425"/>
      <c r="O11" s="425"/>
      <c r="P11" s="425"/>
      <c r="Q11" s="449"/>
    </row>
    <row r="12" spans="1:17" s="449" customFormat="1" ht="40.15" customHeight="1">
      <c r="A12" s="425"/>
      <c r="B12" s="807" t="s">
        <v>506</v>
      </c>
      <c r="C12" s="807"/>
      <c r="D12" s="807"/>
      <c r="E12" s="807"/>
      <c r="F12" s="425"/>
      <c r="G12" s="425"/>
      <c r="H12" s="425"/>
      <c r="I12" s="425"/>
      <c r="J12" s="425"/>
      <c r="K12" s="425"/>
      <c r="L12" s="425"/>
      <c r="M12" s="425"/>
      <c r="N12" s="425"/>
      <c r="O12" s="425"/>
      <c r="P12" s="425"/>
    </row>
    <row r="13" spans="1:17" s="449" customFormat="1" ht="40.15" customHeight="1">
      <c r="A13" s="425"/>
      <c r="B13" s="807"/>
      <c r="C13" s="807"/>
      <c r="D13" s="807"/>
      <c r="E13" s="807"/>
      <c r="F13" s="425"/>
      <c r="G13" s="425"/>
      <c r="H13" s="425"/>
      <c r="I13" s="425"/>
      <c r="J13" s="425"/>
      <c r="K13" s="425"/>
      <c r="L13" s="425"/>
      <c r="M13" s="425"/>
      <c r="N13" s="425"/>
      <c r="O13" s="425"/>
      <c r="P13" s="425"/>
    </row>
    <row r="14" spans="1:17" s="449" customFormat="1" ht="40.15" customHeight="1">
      <c r="A14" s="425"/>
      <c r="B14" s="425"/>
      <c r="C14" s="425"/>
      <c r="D14" s="425"/>
      <c r="E14" s="425"/>
      <c r="F14" s="425"/>
      <c r="G14" s="425"/>
      <c r="H14" s="425"/>
      <c r="I14" s="425"/>
      <c r="J14" s="425"/>
      <c r="K14" s="425"/>
      <c r="L14" s="425"/>
      <c r="M14" s="425"/>
      <c r="N14" s="425"/>
      <c r="O14" s="425"/>
      <c r="P14" s="425"/>
    </row>
    <row r="15" spans="1:17" ht="24" customHeight="1">
      <c r="B15" s="425"/>
      <c r="C15" s="319" t="s">
        <v>507</v>
      </c>
      <c r="D15" s="319" t="s">
        <v>494</v>
      </c>
      <c r="G15" s="449"/>
      <c r="H15" s="449"/>
      <c r="I15" s="449"/>
      <c r="J15" s="449"/>
      <c r="K15" s="449"/>
      <c r="L15" s="449"/>
      <c r="M15" s="449"/>
      <c r="N15" s="449"/>
      <c r="O15" s="449"/>
      <c r="P15" s="449"/>
      <c r="Q15" s="449"/>
    </row>
    <row r="16" spans="1:17" ht="80.25" customHeight="1">
      <c r="B16" s="425"/>
      <c r="C16" s="819" t="s">
        <v>508</v>
      </c>
      <c r="D16" s="316" t="s">
        <v>509</v>
      </c>
    </row>
    <row r="17" spans="2:4" ht="48.75" customHeight="1">
      <c r="B17" s="425"/>
      <c r="C17" s="820"/>
      <c r="D17" s="317" t="s">
        <v>510</v>
      </c>
    </row>
    <row r="18" spans="2:4" ht="48.75" customHeight="1">
      <c r="B18" s="425"/>
      <c r="C18" s="820"/>
      <c r="D18" s="317" t="s">
        <v>511</v>
      </c>
    </row>
    <row r="19" spans="2:4" ht="102" customHeight="1">
      <c r="B19" s="425"/>
      <c r="C19" s="821"/>
      <c r="D19" s="318" t="s">
        <v>512</v>
      </c>
    </row>
    <row r="20" spans="2:4" ht="48.75" customHeight="1">
      <c r="B20" s="425"/>
      <c r="C20" s="817" t="s">
        <v>513</v>
      </c>
      <c r="D20" s="817" t="s">
        <v>514</v>
      </c>
    </row>
    <row r="21" spans="2:4" ht="70.5" customHeight="1">
      <c r="B21" s="425"/>
      <c r="C21" s="818"/>
      <c r="D21" s="818"/>
    </row>
    <row r="22" spans="2:4" ht="70.5" customHeight="1">
      <c r="B22" s="425"/>
      <c r="C22" s="818" t="s">
        <v>515</v>
      </c>
      <c r="D22" s="184" t="s">
        <v>516</v>
      </c>
    </row>
    <row r="23" spans="2:4" ht="42.75" customHeight="1">
      <c r="B23" s="425"/>
      <c r="C23" s="818"/>
      <c r="D23" s="185" t="s">
        <v>517</v>
      </c>
    </row>
    <row r="24" spans="2:4" ht="42.75" customHeight="1">
      <c r="B24" s="425"/>
      <c r="C24" s="818" t="s">
        <v>518</v>
      </c>
      <c r="D24" s="187" t="s">
        <v>519</v>
      </c>
    </row>
    <row r="25" spans="2:4" ht="42.75" customHeight="1">
      <c r="B25" s="425"/>
      <c r="C25" s="818"/>
      <c r="D25" s="187" t="s">
        <v>520</v>
      </c>
    </row>
    <row r="26" spans="2:4" ht="42.75" customHeight="1">
      <c r="B26" s="425"/>
      <c r="C26" s="818"/>
      <c r="D26" s="187" t="s">
        <v>521</v>
      </c>
    </row>
    <row r="27" spans="2:4" ht="42.75" customHeight="1">
      <c r="B27" s="425"/>
      <c r="C27" s="818"/>
      <c r="D27" s="187" t="s">
        <v>522</v>
      </c>
    </row>
    <row r="28" spans="2:4" ht="40.5" customHeight="1">
      <c r="B28" s="425"/>
      <c r="C28" s="185" t="s">
        <v>523</v>
      </c>
      <c r="D28" s="185" t="s">
        <v>524</v>
      </c>
    </row>
    <row r="29" spans="2:4" ht="75" customHeight="1">
      <c r="B29" s="425"/>
      <c r="C29" s="818" t="s">
        <v>525</v>
      </c>
      <c r="D29" s="185" t="s">
        <v>526</v>
      </c>
    </row>
    <row r="30" spans="2:4" ht="40.5" customHeight="1">
      <c r="B30" s="425"/>
      <c r="C30" s="818"/>
      <c r="D30" s="185" t="s">
        <v>527</v>
      </c>
    </row>
    <row r="31" spans="2:4" ht="72">
      <c r="B31" s="425"/>
      <c r="C31" s="818" t="s">
        <v>528</v>
      </c>
      <c r="D31" s="187" t="s">
        <v>529</v>
      </c>
    </row>
    <row r="32" spans="2:4" ht="54">
      <c r="B32" s="425"/>
      <c r="C32" s="818"/>
      <c r="D32" s="187" t="s">
        <v>530</v>
      </c>
    </row>
    <row r="33" spans="2:4" ht="110.25" customHeight="1">
      <c r="B33" s="425"/>
      <c r="C33" s="818"/>
      <c r="D33" s="187" t="s">
        <v>531</v>
      </c>
    </row>
    <row r="34" spans="2:4" ht="57.75" customHeight="1">
      <c r="B34" s="425"/>
      <c r="C34" s="818" t="s">
        <v>532</v>
      </c>
      <c r="D34" s="187" t="s">
        <v>533</v>
      </c>
    </row>
    <row r="35" spans="2:4" ht="61.5" customHeight="1">
      <c r="B35" s="425"/>
      <c r="C35" s="818"/>
      <c r="D35" s="187" t="s">
        <v>534</v>
      </c>
    </row>
    <row r="36" spans="2:4" ht="84.75" customHeight="1">
      <c r="B36" s="425"/>
      <c r="C36" s="185" t="s">
        <v>535</v>
      </c>
      <c r="D36" s="185" t="s">
        <v>536</v>
      </c>
    </row>
    <row r="37" spans="2:4">
      <c r="B37" s="425"/>
      <c r="C37" s="823" t="s">
        <v>537</v>
      </c>
      <c r="D37" s="187" t="s">
        <v>538</v>
      </c>
    </row>
    <row r="38" spans="2:4">
      <c r="B38" s="425"/>
      <c r="C38" s="823"/>
      <c r="D38" s="187" t="s">
        <v>539</v>
      </c>
    </row>
    <row r="39" spans="2:4" ht="88.9" customHeight="1">
      <c r="B39" s="425"/>
      <c r="C39" s="823"/>
      <c r="D39" s="187" t="s">
        <v>540</v>
      </c>
    </row>
    <row r="40" spans="2:4" ht="28.15" customHeight="1">
      <c r="B40" s="425"/>
      <c r="C40" s="823" t="s">
        <v>541</v>
      </c>
      <c r="D40" s="187" t="s">
        <v>542</v>
      </c>
    </row>
    <row r="41" spans="2:4" ht="22.9" customHeight="1">
      <c r="B41" s="425"/>
      <c r="C41" s="823"/>
      <c r="D41" s="187" t="s">
        <v>543</v>
      </c>
    </row>
    <row r="42" spans="2:4" ht="25.15" customHeight="1">
      <c r="B42" s="425"/>
      <c r="C42" s="823"/>
      <c r="D42" s="187" t="s">
        <v>544</v>
      </c>
    </row>
    <row r="43" spans="2:4" ht="51" customHeight="1">
      <c r="B43" s="425"/>
      <c r="C43" s="823"/>
      <c r="D43" s="187" t="s">
        <v>545</v>
      </c>
    </row>
    <row r="44" spans="2:4" ht="28.15" customHeight="1">
      <c r="B44" s="425"/>
      <c r="C44" s="823"/>
      <c r="D44" s="187" t="s">
        <v>546</v>
      </c>
    </row>
    <row r="45" spans="2:4">
      <c r="B45" s="425"/>
      <c r="C45" s="823"/>
      <c r="D45" s="187" t="s">
        <v>547</v>
      </c>
    </row>
    <row r="46" spans="2:4">
      <c r="B46" s="425"/>
      <c r="C46" s="823"/>
      <c r="D46" s="187" t="s">
        <v>548</v>
      </c>
    </row>
    <row r="47" spans="2:4" ht="37.5" customHeight="1">
      <c r="B47" s="425"/>
      <c r="C47" s="823"/>
      <c r="D47" s="187" t="s">
        <v>549</v>
      </c>
    </row>
    <row r="48" spans="2:4">
      <c r="B48" s="425"/>
      <c r="C48" s="823"/>
      <c r="D48" s="187" t="s">
        <v>550</v>
      </c>
    </row>
    <row r="49" spans="2:4">
      <c r="B49" s="425"/>
      <c r="C49" s="188" t="s">
        <v>551</v>
      </c>
      <c r="D49" s="187" t="s">
        <v>552</v>
      </c>
    </row>
    <row r="50" spans="2:4">
      <c r="B50" s="425"/>
      <c r="C50" s="188" t="s">
        <v>553</v>
      </c>
      <c r="D50" s="822" t="s">
        <v>554</v>
      </c>
    </row>
    <row r="51" spans="2:4">
      <c r="B51" s="425"/>
      <c r="C51" s="320" t="s">
        <v>555</v>
      </c>
      <c r="D51" s="822"/>
    </row>
    <row r="52" spans="2:4">
      <c r="B52" s="425"/>
      <c r="C52" s="320" t="s">
        <v>556</v>
      </c>
      <c r="D52" s="822"/>
    </row>
    <row r="53" spans="2:4">
      <c r="B53" s="425"/>
      <c r="C53" s="320" t="s">
        <v>557</v>
      </c>
      <c r="D53" s="822"/>
    </row>
    <row r="54" spans="2:4">
      <c r="B54" s="425"/>
      <c r="C54" s="320" t="s">
        <v>558</v>
      </c>
      <c r="D54" s="822"/>
    </row>
    <row r="55" spans="2:4">
      <c r="B55" s="425"/>
      <c r="C55" s="320" t="s">
        <v>559</v>
      </c>
      <c r="D55" s="822"/>
    </row>
    <row r="56" spans="2:4">
      <c r="B56" s="425"/>
      <c r="C56" s="320" t="s">
        <v>560</v>
      </c>
      <c r="D56" s="822"/>
    </row>
  </sheetData>
  <sheetProtection sheet="1" objects="1" scenarios="1" selectLockedCells="1"/>
  <mergeCells count="15">
    <mergeCell ref="D50:D56"/>
    <mergeCell ref="C37:C39"/>
    <mergeCell ref="C31:C33"/>
    <mergeCell ref="C34:C35"/>
    <mergeCell ref="C40:C48"/>
    <mergeCell ref="C24:C27"/>
    <mergeCell ref="C16:C19"/>
    <mergeCell ref="C20:C21"/>
    <mergeCell ref="C22:C23"/>
    <mergeCell ref="C29:C30"/>
    <mergeCell ref="B12:E13"/>
    <mergeCell ref="B2:E2"/>
    <mergeCell ref="B3:E3"/>
    <mergeCell ref="B4:E4"/>
    <mergeCell ref="D20:D2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611A-8996-A74B-87F3-3C503DECCB52}">
  <sheetPr>
    <tabColor theme="0" tint="-0.14999847407452621"/>
  </sheetPr>
  <dimension ref="A1:S123"/>
  <sheetViews>
    <sheetView topLeftCell="C120" zoomScale="63" zoomScaleNormal="84" workbookViewId="0">
      <selection activeCell="G123" sqref="G123:R123"/>
    </sheetView>
  </sheetViews>
  <sheetFormatPr defaultColWidth="11.42578125" defaultRowHeight="18"/>
  <cols>
    <col min="1" max="1" width="16.28515625" customWidth="1"/>
    <col min="2" max="3" width="22.7109375" customWidth="1"/>
    <col min="4" max="4" width="255.7109375" bestFit="1" customWidth="1"/>
    <col min="5" max="5" width="144.42578125" bestFit="1" customWidth="1"/>
    <col min="6" max="6" width="39.42578125" customWidth="1"/>
    <col min="7" max="7" width="33.7109375" customWidth="1"/>
    <col min="8" max="8" width="62" customWidth="1"/>
    <col min="9" max="9" width="69.28515625" bestFit="1" customWidth="1"/>
    <col min="10" max="10" width="136.28515625" bestFit="1" customWidth="1"/>
    <col min="11" max="11" width="53.42578125" bestFit="1" customWidth="1"/>
    <col min="12" max="12" width="144.7109375" bestFit="1" customWidth="1"/>
    <col min="13" max="13" width="90.28515625" bestFit="1" customWidth="1"/>
    <col min="14" max="14" width="121.7109375" bestFit="1" customWidth="1"/>
    <col min="15" max="15" width="64.42578125" bestFit="1" customWidth="1"/>
    <col min="16" max="16" width="184.7109375" bestFit="1" customWidth="1"/>
    <col min="17" max="17" width="21.28515625" customWidth="1"/>
    <col min="18" max="18" width="61.7109375" customWidth="1"/>
    <col min="19" max="19" width="10.7109375" style="428"/>
  </cols>
  <sheetData>
    <row r="1" spans="1:19">
      <c r="A1" s="418" t="s">
        <v>417</v>
      </c>
      <c r="B1" s="418" t="s">
        <v>366</v>
      </c>
      <c r="C1" s="394" t="s">
        <v>419</v>
      </c>
      <c r="D1" s="125" t="s">
        <v>561</v>
      </c>
      <c r="E1" s="231" t="s">
        <v>562</v>
      </c>
      <c r="F1" s="125" t="s">
        <v>563</v>
      </c>
      <c r="G1" s="96" t="s">
        <v>564</v>
      </c>
      <c r="H1" s="96" t="s">
        <v>565</v>
      </c>
      <c r="I1" s="97" t="s">
        <v>566</v>
      </c>
      <c r="J1" s="97" t="s">
        <v>567</v>
      </c>
      <c r="K1" s="98" t="s">
        <v>568</v>
      </c>
      <c r="L1" s="98" t="s">
        <v>569</v>
      </c>
      <c r="M1" s="99" t="s">
        <v>570</v>
      </c>
      <c r="N1" s="99" t="s">
        <v>571</v>
      </c>
      <c r="O1" s="100" t="s">
        <v>572</v>
      </c>
      <c r="P1" s="167" t="s">
        <v>573</v>
      </c>
      <c r="Q1" s="101" t="s">
        <v>574</v>
      </c>
      <c r="R1" s="171" t="s">
        <v>575</v>
      </c>
      <c r="S1" s="428" t="s">
        <v>576</v>
      </c>
    </row>
    <row r="2" spans="1:19" ht="342">
      <c r="A2" s="419" t="s">
        <v>363</v>
      </c>
      <c r="B2" s="419" t="s">
        <v>418</v>
      </c>
      <c r="C2" s="162" t="s">
        <v>285</v>
      </c>
      <c r="D2" s="397" t="s">
        <v>286</v>
      </c>
      <c r="E2" s="108" t="s">
        <v>577</v>
      </c>
      <c r="F2" s="137" t="s">
        <v>578</v>
      </c>
      <c r="G2" s="114" t="s">
        <v>579</v>
      </c>
      <c r="H2" s="114" t="s">
        <v>579</v>
      </c>
      <c r="I2" s="138" t="s">
        <v>580</v>
      </c>
      <c r="J2" s="137" t="s">
        <v>581</v>
      </c>
      <c r="K2" s="152" t="s">
        <v>582</v>
      </c>
      <c r="L2" s="165" t="s">
        <v>583</v>
      </c>
      <c r="M2" s="153" t="s">
        <v>579</v>
      </c>
      <c r="N2" s="108" t="s">
        <v>579</v>
      </c>
      <c r="O2" s="155" t="s">
        <v>579</v>
      </c>
      <c r="P2" s="398" t="s">
        <v>579</v>
      </c>
      <c r="Q2" s="395" t="s">
        <v>579</v>
      </c>
      <c r="R2" s="122" t="s">
        <v>579</v>
      </c>
      <c r="S2" s="428" t="str">
        <f>Tabla_Taxo[[#This Row],[Objetivo]] &amp; "¦" &amp; Tabla_Taxo[[#This Row],[Sector]] &amp; "¦" &amp; Tabla_Taxo[[#This Row],[Actividad]]</f>
        <v>Mitigación¦Suministro de electricidad, gas, vapor y aire acondicionado​¦EGE1. Generación de electricidad a partir de energía solar fotovoltaica</v>
      </c>
    </row>
    <row r="3" spans="1:19" ht="378">
      <c r="A3" s="419" t="s">
        <v>363</v>
      </c>
      <c r="B3" s="419" t="s">
        <v>418</v>
      </c>
      <c r="C3" s="162" t="s">
        <v>584</v>
      </c>
      <c r="D3" s="397" t="s">
        <v>286</v>
      </c>
      <c r="E3" s="114" t="s">
        <v>585</v>
      </c>
      <c r="F3" s="103" t="s">
        <v>586</v>
      </c>
      <c r="G3" s="114" t="s">
        <v>579</v>
      </c>
      <c r="H3" s="114" t="s">
        <v>579</v>
      </c>
      <c r="I3" s="138" t="s">
        <v>587</v>
      </c>
      <c r="J3" s="104" t="s">
        <v>588</v>
      </c>
      <c r="K3" s="152" t="s">
        <v>589</v>
      </c>
      <c r="L3" s="104" t="s">
        <v>590</v>
      </c>
      <c r="M3" s="153" t="s">
        <v>591</v>
      </c>
      <c r="N3" s="104" t="s">
        <v>592</v>
      </c>
      <c r="O3" s="155" t="s">
        <v>579</v>
      </c>
      <c r="P3" s="398" t="s">
        <v>579</v>
      </c>
      <c r="Q3" s="395" t="s">
        <v>579</v>
      </c>
      <c r="R3" s="122" t="s">
        <v>579</v>
      </c>
      <c r="S3" s="428" t="str">
        <f>Tabla_Taxo[[#This Row],[Objetivo]] &amp; "¦" &amp; Tabla_Taxo[[#This Row],[Sector]] &amp; "¦" &amp; Tabla_Taxo[[#This Row],[Actividad]]</f>
        <v>Mitigación¦Suministro de electricidad, gas, vapor y aire acondicionado​¦EGE2. Generación de electricidad a partir de energía solar concentrada</v>
      </c>
    </row>
    <row r="4" spans="1:19" ht="306">
      <c r="A4" s="419" t="s">
        <v>363</v>
      </c>
      <c r="B4" s="419" t="s">
        <v>418</v>
      </c>
      <c r="C4" s="162" t="s">
        <v>593</v>
      </c>
      <c r="D4" s="397" t="s">
        <v>286</v>
      </c>
      <c r="E4" s="108" t="s">
        <v>594</v>
      </c>
      <c r="F4" s="108" t="s">
        <v>578</v>
      </c>
      <c r="G4" s="114" t="s">
        <v>579</v>
      </c>
      <c r="H4" s="114" t="s">
        <v>579</v>
      </c>
      <c r="I4" s="139" t="s">
        <v>595</v>
      </c>
      <c r="J4" s="108" t="s">
        <v>596</v>
      </c>
      <c r="K4" s="152" t="s">
        <v>597</v>
      </c>
      <c r="L4" s="108" t="s">
        <v>598</v>
      </c>
      <c r="M4" s="153" t="s">
        <v>579</v>
      </c>
      <c r="N4" s="114" t="s">
        <v>579</v>
      </c>
      <c r="O4" s="155" t="s">
        <v>599</v>
      </c>
      <c r="P4" s="123" t="s">
        <v>600</v>
      </c>
      <c r="Q4" s="395" t="s">
        <v>579</v>
      </c>
      <c r="R4" s="122" t="s">
        <v>579</v>
      </c>
      <c r="S4" s="428" t="str">
        <f>Tabla_Taxo[[#This Row],[Objetivo]] &amp; "¦" &amp; Tabla_Taxo[[#This Row],[Sector]] &amp; "¦" &amp; Tabla_Taxo[[#This Row],[Actividad]]</f>
        <v>Mitigación¦Suministro de electricidad, gas, vapor y aire acondicionado​¦EGE3. Generación de electricidad a partir de energía eólica​</v>
      </c>
    </row>
    <row r="5" spans="1:19" ht="306">
      <c r="A5" s="419" t="s">
        <v>363</v>
      </c>
      <c r="B5" s="419" t="s">
        <v>418</v>
      </c>
      <c r="C5" s="162" t="s">
        <v>601</v>
      </c>
      <c r="D5" s="397" t="s">
        <v>286</v>
      </c>
      <c r="E5" s="235" t="s">
        <v>602</v>
      </c>
      <c r="F5" s="145" t="s">
        <v>578</v>
      </c>
      <c r="G5" s="114" t="s">
        <v>579</v>
      </c>
      <c r="H5" s="114" t="s">
        <v>579</v>
      </c>
      <c r="I5" s="138" t="s">
        <v>603</v>
      </c>
      <c r="J5" s="111" t="s">
        <v>604</v>
      </c>
      <c r="K5" s="152" t="s">
        <v>605</v>
      </c>
      <c r="L5" s="110" t="s">
        <v>606</v>
      </c>
      <c r="M5" s="153" t="s">
        <v>579</v>
      </c>
      <c r="N5" s="123" t="s">
        <v>607</v>
      </c>
      <c r="O5" s="155" t="s">
        <v>608</v>
      </c>
      <c r="P5" s="113" t="s">
        <v>609</v>
      </c>
      <c r="Q5" s="395" t="s">
        <v>579</v>
      </c>
      <c r="R5" s="122" t="s">
        <v>579</v>
      </c>
      <c r="S5" s="428" t="str">
        <f>Tabla_Taxo[[#This Row],[Objetivo]] &amp; "¦" &amp; Tabla_Taxo[[#This Row],[Sector]] &amp; "¦" &amp; Tabla_Taxo[[#This Row],[Actividad]]</f>
        <v>Mitigación¦Suministro de electricidad, gas, vapor y aire acondicionado​¦EGE4. Generación de electricidad a partir de energía oceánica</v>
      </c>
    </row>
    <row r="6" spans="1:19" ht="396">
      <c r="A6" s="419" t="s">
        <v>363</v>
      </c>
      <c r="B6" s="419" t="s">
        <v>418</v>
      </c>
      <c r="C6" s="162" t="s">
        <v>420</v>
      </c>
      <c r="D6" s="232" t="s">
        <v>610</v>
      </c>
      <c r="E6" s="118" t="s">
        <v>611</v>
      </c>
      <c r="F6" s="143" t="s">
        <v>612</v>
      </c>
      <c r="G6" s="114" t="s">
        <v>579</v>
      </c>
      <c r="H6" s="114" t="s">
        <v>579</v>
      </c>
      <c r="I6" s="139" t="s">
        <v>613</v>
      </c>
      <c r="J6" s="120" t="s">
        <v>614</v>
      </c>
      <c r="K6" s="152" t="s">
        <v>579</v>
      </c>
      <c r="L6" s="10" t="s">
        <v>579</v>
      </c>
      <c r="M6" s="153" t="s">
        <v>615</v>
      </c>
      <c r="N6" s="117" t="s">
        <v>616</v>
      </c>
      <c r="O6" s="155" t="s">
        <v>617</v>
      </c>
      <c r="P6" s="121" t="s">
        <v>618</v>
      </c>
      <c r="Q6" s="395" t="s">
        <v>579</v>
      </c>
      <c r="R6" s="122" t="s">
        <v>579</v>
      </c>
      <c r="S6" s="428" t="str">
        <f>Tabla_Taxo[[#This Row],[Objetivo]] &amp; "¦" &amp; Tabla_Taxo[[#This Row],[Sector]] &amp; "¦" &amp; Tabla_Taxo[[#This Row],[Actividad]]</f>
        <v>Mitigación¦Suministro de electricidad, gas, vapor y aire acondicionado​¦EGE5. Generación de electricidad a partir de energía hidroeléctrica</v>
      </c>
    </row>
    <row r="7" spans="1:19" ht="396">
      <c r="A7" s="419" t="s">
        <v>363</v>
      </c>
      <c r="B7" s="419" t="s">
        <v>418</v>
      </c>
      <c r="C7" s="162" t="s">
        <v>619</v>
      </c>
      <c r="D7" s="236" t="s">
        <v>620</v>
      </c>
      <c r="E7" s="110" t="s">
        <v>621</v>
      </c>
      <c r="F7" s="146" t="s">
        <v>622</v>
      </c>
      <c r="G7" s="114" t="s">
        <v>579</v>
      </c>
      <c r="H7" s="114" t="s">
        <v>579</v>
      </c>
      <c r="I7" s="138" t="s">
        <v>623</v>
      </c>
      <c r="J7" s="110" t="s">
        <v>624</v>
      </c>
      <c r="K7" s="152" t="s">
        <v>579</v>
      </c>
      <c r="L7" s="108" t="s">
        <v>579</v>
      </c>
      <c r="M7" s="153" t="s">
        <v>579</v>
      </c>
      <c r="N7" s="108" t="s">
        <v>579</v>
      </c>
      <c r="O7" s="155" t="s">
        <v>625</v>
      </c>
      <c r="P7" s="169" t="s">
        <v>626</v>
      </c>
      <c r="Q7" s="395" t="s">
        <v>579</v>
      </c>
      <c r="R7" s="122" t="s">
        <v>579</v>
      </c>
      <c r="S7" s="428" t="str">
        <f>Tabla_Taxo[[#This Row],[Objetivo]] &amp; "¦" &amp; Tabla_Taxo[[#This Row],[Sector]] &amp; "¦" &amp; Tabla_Taxo[[#This Row],[Actividad]]</f>
        <v>Mitigación¦Suministro de electricidad, gas, vapor y aire acondicionado​¦EGE6. Generación de electricidad a partir de energía geotérmica</v>
      </c>
    </row>
    <row r="8" spans="1:19" ht="396">
      <c r="A8" s="419" t="s">
        <v>363</v>
      </c>
      <c r="B8" s="419" t="s">
        <v>418</v>
      </c>
      <c r="C8" s="162" t="s">
        <v>627</v>
      </c>
      <c r="D8" s="232" t="s">
        <v>628</v>
      </c>
      <c r="E8" s="117" t="s">
        <v>629</v>
      </c>
      <c r="F8" s="146" t="s">
        <v>630</v>
      </c>
      <c r="G8" s="114" t="s">
        <v>579</v>
      </c>
      <c r="H8" s="114" t="s">
        <v>579</v>
      </c>
      <c r="I8" s="138" t="s">
        <v>631</v>
      </c>
      <c r="J8" s="117" t="s">
        <v>632</v>
      </c>
      <c r="K8" s="152" t="s">
        <v>633</v>
      </c>
      <c r="L8" s="117" t="s">
        <v>634</v>
      </c>
      <c r="M8" s="153" t="s">
        <v>635</v>
      </c>
      <c r="N8" s="117" t="s">
        <v>636</v>
      </c>
      <c r="O8" s="155" t="s">
        <v>637</v>
      </c>
      <c r="P8" s="121" t="s">
        <v>638</v>
      </c>
      <c r="Q8" s="395" t="s">
        <v>579</v>
      </c>
      <c r="R8" s="122" t="s">
        <v>579</v>
      </c>
      <c r="S8" s="428" t="str">
        <f>Tabla_Taxo[[#This Row],[Objetivo]] &amp; "¦" &amp; Tabla_Taxo[[#This Row],[Sector]] &amp; "¦" &amp; Tabla_Taxo[[#This Row],[Actividad]]</f>
        <v>Mitigación¦Suministro de electricidad, gas, vapor y aire acondicionado​¦EGE7. Generación de energía a partir de bioenergía (biomasa, biogás y biocombustibles)</v>
      </c>
    </row>
    <row r="9" spans="1:19" ht="409.6">
      <c r="A9" s="419" t="s">
        <v>363</v>
      </c>
      <c r="B9" s="419" t="s">
        <v>418</v>
      </c>
      <c r="C9" s="321" t="s">
        <v>639</v>
      </c>
      <c r="D9" s="326" t="s">
        <v>640</v>
      </c>
      <c r="E9" s="322" t="s">
        <v>641</v>
      </c>
      <c r="F9" s="323" t="s">
        <v>642</v>
      </c>
      <c r="G9" s="322" t="s">
        <v>579</v>
      </c>
      <c r="H9" s="114" t="s">
        <v>579</v>
      </c>
      <c r="I9" s="327" t="s">
        <v>643</v>
      </c>
      <c r="J9" s="322" t="s">
        <v>644</v>
      </c>
      <c r="K9" s="328" t="s">
        <v>645</v>
      </c>
      <c r="L9" s="322" t="s">
        <v>646</v>
      </c>
      <c r="M9" s="329" t="s">
        <v>579</v>
      </c>
      <c r="N9" s="322" t="s">
        <v>579</v>
      </c>
      <c r="O9" s="330" t="s">
        <v>647</v>
      </c>
      <c r="P9" s="322" t="s">
        <v>648</v>
      </c>
      <c r="Q9" s="400" t="s">
        <v>579</v>
      </c>
      <c r="R9" s="401" t="s">
        <v>579</v>
      </c>
      <c r="S9" s="428" t="str">
        <f>Tabla_Taxo[[#This Row],[Objetivo]] &amp; "¦" &amp; Tabla_Taxo[[#This Row],[Sector]] &amp; "¦" &amp; Tabla_Taxo[[#This Row],[Actividad]]</f>
        <v>Mitigación¦Suministro de electricidad, gas, vapor y aire acondicionado​¦ETD8. Transmisión y distribución de electricidad</v>
      </c>
    </row>
    <row r="10" spans="1:19" ht="396">
      <c r="A10" s="419" t="s">
        <v>363</v>
      </c>
      <c r="B10" s="419" t="s">
        <v>418</v>
      </c>
      <c r="C10" s="160" t="s">
        <v>649</v>
      </c>
      <c r="D10" s="234" t="s">
        <v>650</v>
      </c>
      <c r="E10" s="114" t="s">
        <v>651</v>
      </c>
      <c r="F10" s="142" t="s">
        <v>652</v>
      </c>
      <c r="G10" s="114" t="s">
        <v>579</v>
      </c>
      <c r="H10" s="114" t="s">
        <v>579</v>
      </c>
      <c r="I10" s="138" t="s">
        <v>653</v>
      </c>
      <c r="J10" s="115" t="s">
        <v>654</v>
      </c>
      <c r="K10" s="152" t="s">
        <v>655</v>
      </c>
      <c r="L10" s="147" t="s">
        <v>656</v>
      </c>
      <c r="M10" s="151" t="s">
        <v>579</v>
      </c>
      <c r="N10" s="110" t="s">
        <v>579</v>
      </c>
      <c r="O10" s="155" t="s">
        <v>657</v>
      </c>
      <c r="P10" s="169" t="s">
        <v>658</v>
      </c>
      <c r="Q10" s="395" t="s">
        <v>579</v>
      </c>
      <c r="R10" s="122" t="s">
        <v>579</v>
      </c>
      <c r="S10" s="428" t="str">
        <f>Tabla_Taxo[[#This Row],[Objetivo]] &amp; "¦" &amp; Tabla_Taxo[[#This Row],[Sector]] &amp; "¦" &amp; Tabla_Taxo[[#This Row],[Actividad]]</f>
        <v>Mitigación¦Suministro de electricidad, gas, vapor y aire acondicionado​¦EA9. Almacenamiento de electricidad</v>
      </c>
    </row>
    <row r="11" spans="1:19" ht="270">
      <c r="A11" s="419" t="s">
        <v>363</v>
      </c>
      <c r="B11" s="419" t="s">
        <v>418</v>
      </c>
      <c r="C11" s="158" t="s">
        <v>659</v>
      </c>
      <c r="D11" s="140" t="s">
        <v>660</v>
      </c>
      <c r="E11" s="141" t="s">
        <v>661</v>
      </c>
      <c r="F11" s="142" t="s">
        <v>662</v>
      </c>
      <c r="G11" s="114" t="s">
        <v>579</v>
      </c>
      <c r="H11" s="114" t="s">
        <v>579</v>
      </c>
      <c r="I11" s="138" t="s">
        <v>579</v>
      </c>
      <c r="J11" s="224" t="s">
        <v>579</v>
      </c>
      <c r="K11" s="151" t="s">
        <v>579</v>
      </c>
      <c r="L11" s="224" t="s">
        <v>579</v>
      </c>
      <c r="M11" s="156" t="s">
        <v>663</v>
      </c>
      <c r="N11" s="116" t="s">
        <v>664</v>
      </c>
      <c r="O11" s="154" t="s">
        <v>579</v>
      </c>
      <c r="P11" s="224" t="s">
        <v>579</v>
      </c>
      <c r="Q11" s="395" t="s">
        <v>579</v>
      </c>
      <c r="R11" s="122" t="s">
        <v>579</v>
      </c>
      <c r="S11" s="428" t="str">
        <f>Tabla_Taxo[[#This Row],[Objetivo]] &amp; "¦" &amp; Tabla_Taxo[[#This Row],[Sector]] &amp; "¦" &amp; Tabla_Taxo[[#This Row],[Actividad]]</f>
        <v>Mitigación¦Suministro de electricidad, gas, vapor y aire acondicionado​¦EA10. Almacenamiento de energía térmica</v>
      </c>
    </row>
    <row r="12" spans="1:19" ht="288">
      <c r="A12" s="419" t="s">
        <v>363</v>
      </c>
      <c r="B12" s="419" t="s">
        <v>418</v>
      </c>
      <c r="C12" s="162" t="s">
        <v>665</v>
      </c>
      <c r="D12" s="129" t="s">
        <v>666</v>
      </c>
      <c r="E12" s="114" t="s">
        <v>667</v>
      </c>
      <c r="F12" s="122" t="s">
        <v>668</v>
      </c>
      <c r="G12" s="114" t="s">
        <v>579</v>
      </c>
      <c r="H12" s="114" t="s">
        <v>579</v>
      </c>
      <c r="I12" s="138" t="s">
        <v>579</v>
      </c>
      <c r="J12" s="10" t="s">
        <v>579</v>
      </c>
      <c r="K12" s="152" t="s">
        <v>669</v>
      </c>
      <c r="L12" s="110" t="s">
        <v>670</v>
      </c>
      <c r="M12" s="153" t="s">
        <v>579</v>
      </c>
      <c r="N12" s="114" t="s">
        <v>579</v>
      </c>
      <c r="O12" s="155" t="s">
        <v>579</v>
      </c>
      <c r="P12" s="398" t="s">
        <v>579</v>
      </c>
      <c r="Q12" s="395" t="s">
        <v>579</v>
      </c>
      <c r="R12" s="122" t="s">
        <v>579</v>
      </c>
      <c r="S12" s="428" t="str">
        <f>Tabla_Taxo[[#This Row],[Objetivo]] &amp; "¦" &amp; Tabla_Taxo[[#This Row],[Sector]] &amp; "¦" &amp; Tabla_Taxo[[#This Row],[Actividad]]</f>
        <v>Mitigación¦Suministro de electricidad, gas, vapor y aire acondicionado​¦EP11. Producción de hidrógeno bajo en carbono</v>
      </c>
    </row>
    <row r="13" spans="1:19" ht="324">
      <c r="A13" s="419" t="s">
        <v>363</v>
      </c>
      <c r="B13" s="419" t="s">
        <v>418</v>
      </c>
      <c r="C13" s="159" t="s">
        <v>671</v>
      </c>
      <c r="D13" s="129" t="s">
        <v>672</v>
      </c>
      <c r="E13" s="114" t="s">
        <v>673</v>
      </c>
      <c r="F13" s="122" t="s">
        <v>674</v>
      </c>
      <c r="G13" s="114" t="s">
        <v>579</v>
      </c>
      <c r="H13" s="114" t="s">
        <v>579</v>
      </c>
      <c r="I13" s="138" t="s">
        <v>675</v>
      </c>
      <c r="J13" s="110" t="s">
        <v>624</v>
      </c>
      <c r="K13" s="152" t="s">
        <v>669</v>
      </c>
      <c r="L13" s="110" t="s">
        <v>670</v>
      </c>
      <c r="M13" s="151" t="s">
        <v>579</v>
      </c>
      <c r="N13" s="116" t="s">
        <v>579</v>
      </c>
      <c r="O13" s="155" t="s">
        <v>676</v>
      </c>
      <c r="P13" s="168" t="s">
        <v>677</v>
      </c>
      <c r="Q13" s="395" t="s">
        <v>579</v>
      </c>
      <c r="R13" s="122" t="s">
        <v>579</v>
      </c>
      <c r="S13" s="428" t="str">
        <f>Tabla_Taxo[[#This Row],[Objetivo]] &amp; "¦" &amp; Tabla_Taxo[[#This Row],[Sector]] &amp; "¦" &amp; Tabla_Taxo[[#This Row],[Actividad]]</f>
        <v>Mitigación¦Suministro de electricidad, gas, vapor y aire acondicionado​¦EA12. Almacenamiento de hidrógeno bajo en carbono</v>
      </c>
    </row>
    <row r="14" spans="1:19" ht="409.6">
      <c r="A14" s="419" t="s">
        <v>363</v>
      </c>
      <c r="B14" s="419" t="s">
        <v>418</v>
      </c>
      <c r="C14" s="162" t="s">
        <v>678</v>
      </c>
      <c r="D14" s="129" t="s">
        <v>679</v>
      </c>
      <c r="E14" s="114" t="s">
        <v>680</v>
      </c>
      <c r="F14" s="141" t="s">
        <v>681</v>
      </c>
      <c r="G14" s="114" t="s">
        <v>579</v>
      </c>
      <c r="H14" s="114" t="s">
        <v>579</v>
      </c>
      <c r="I14" s="138" t="s">
        <v>682</v>
      </c>
      <c r="J14" s="114" t="s">
        <v>683</v>
      </c>
      <c r="K14" s="152" t="s">
        <v>684</v>
      </c>
      <c r="L14" s="114" t="s">
        <v>685</v>
      </c>
      <c r="M14" s="153" t="s">
        <v>579</v>
      </c>
      <c r="N14" s="396" t="s">
        <v>579</v>
      </c>
      <c r="O14" s="155" t="s">
        <v>579</v>
      </c>
      <c r="P14" s="396" t="s">
        <v>579</v>
      </c>
      <c r="Q14" s="395" t="s">
        <v>579</v>
      </c>
      <c r="R14" s="122" t="s">
        <v>579</v>
      </c>
      <c r="S14" s="428" t="str">
        <f>Tabla_Taxo[[#This Row],[Objetivo]] &amp; "¦" &amp; Tabla_Taxo[[#This Row],[Sector]] &amp; "¦" &amp; Tabla_Taxo[[#This Row],[Actividad]]</f>
        <v>Mitigación¦Suministro de electricidad, gas, vapor y aire acondicionado​¦EDT13. Distritos térmicos</v>
      </c>
    </row>
    <row r="15" spans="1:19" ht="360">
      <c r="A15" s="419" t="s">
        <v>363</v>
      </c>
      <c r="B15" s="419" t="s">
        <v>418</v>
      </c>
      <c r="C15" s="162" t="s">
        <v>686</v>
      </c>
      <c r="D15" s="129" t="s">
        <v>687</v>
      </c>
      <c r="E15" s="114" t="s">
        <v>688</v>
      </c>
      <c r="F15" s="141" t="s">
        <v>689</v>
      </c>
      <c r="G15" s="114" t="s">
        <v>579</v>
      </c>
      <c r="H15" s="114" t="s">
        <v>579</v>
      </c>
      <c r="I15" s="138" t="s">
        <v>579</v>
      </c>
      <c r="J15" s="399" t="s">
        <v>579</v>
      </c>
      <c r="K15" s="152" t="s">
        <v>579</v>
      </c>
      <c r="L15" s="399" t="s">
        <v>579</v>
      </c>
      <c r="M15" s="153" t="s">
        <v>579</v>
      </c>
      <c r="N15" s="114" t="s">
        <v>579</v>
      </c>
      <c r="O15" s="155" t="s">
        <v>579</v>
      </c>
      <c r="P15" s="398" t="s">
        <v>579</v>
      </c>
      <c r="Q15" s="395" t="s">
        <v>579</v>
      </c>
      <c r="R15" s="122" t="s">
        <v>579</v>
      </c>
      <c r="S15" s="428" t="str">
        <f>Tabla_Taxo[[#This Row],[Objetivo]] &amp; "¦" &amp; Tabla_Taxo[[#This Row],[Sector]] &amp; "¦" &amp; Tabla_Taxo[[#This Row],[Actividad]]</f>
        <v>Mitigación¦Suministro de electricidad, gas, vapor y aire acondicionado​¦EDT14. Redes de transmisión y distribución para gases renovables y bajos en carbono</v>
      </c>
    </row>
    <row r="16" spans="1:19" ht="396">
      <c r="A16" s="419" t="s">
        <v>363</v>
      </c>
      <c r="B16" s="419" t="s">
        <v>418</v>
      </c>
      <c r="C16" s="159" t="s">
        <v>690</v>
      </c>
      <c r="D16" s="140" t="s">
        <v>286</v>
      </c>
      <c r="E16" s="141" t="s">
        <v>691</v>
      </c>
      <c r="F16" s="144" t="s">
        <v>586</v>
      </c>
      <c r="G16" s="114" t="s">
        <v>579</v>
      </c>
      <c r="H16" s="114" t="s">
        <v>579</v>
      </c>
      <c r="I16" s="138" t="s">
        <v>692</v>
      </c>
      <c r="J16" s="141" t="s">
        <v>693</v>
      </c>
      <c r="K16" s="152" t="s">
        <v>694</v>
      </c>
      <c r="L16" s="141" t="s">
        <v>606</v>
      </c>
      <c r="M16" s="153" t="s">
        <v>695</v>
      </c>
      <c r="N16" s="148" t="s">
        <v>696</v>
      </c>
      <c r="O16" s="155" t="s">
        <v>579</v>
      </c>
      <c r="P16" s="150" t="s">
        <v>579</v>
      </c>
      <c r="Q16" s="395" t="s">
        <v>579</v>
      </c>
      <c r="R16" s="122" t="s">
        <v>579</v>
      </c>
      <c r="S16" s="428" t="str">
        <f>Tabla_Taxo[[#This Row],[Objetivo]] &amp; "¦" &amp; Tabla_Taxo[[#This Row],[Sector]] &amp; "¦" &amp; Tabla_Taxo[[#This Row],[Actividad]]</f>
        <v>Mitigación¦Suministro de electricidad, gas, vapor y aire acondicionado​¦ECG15. Cogeneración y producción de calor/frío y energía a partir de energía solar concentrada</v>
      </c>
    </row>
    <row r="17" spans="1:19" ht="378">
      <c r="A17" s="419" t="s">
        <v>363</v>
      </c>
      <c r="B17" s="419" t="s">
        <v>418</v>
      </c>
      <c r="C17" s="161" t="s">
        <v>697</v>
      </c>
      <c r="D17" s="129" t="s">
        <v>698</v>
      </c>
      <c r="E17" s="114" t="s">
        <v>699</v>
      </c>
      <c r="F17" s="141" t="s">
        <v>700</v>
      </c>
      <c r="G17" s="114" t="s">
        <v>579</v>
      </c>
      <c r="H17" s="114" t="s">
        <v>579</v>
      </c>
      <c r="I17" s="138" t="s">
        <v>579</v>
      </c>
      <c r="J17" s="114" t="s">
        <v>579</v>
      </c>
      <c r="K17" s="152" t="s">
        <v>579</v>
      </c>
      <c r="L17" s="114" t="s">
        <v>579</v>
      </c>
      <c r="M17" s="153" t="s">
        <v>579</v>
      </c>
      <c r="N17" s="114" t="s">
        <v>579</v>
      </c>
      <c r="O17" s="155" t="s">
        <v>579</v>
      </c>
      <c r="P17" s="123" t="s">
        <v>579</v>
      </c>
      <c r="Q17" s="395" t="s">
        <v>579</v>
      </c>
      <c r="R17" s="122" t="s">
        <v>579</v>
      </c>
      <c r="S17" s="428" t="str">
        <f>Tabla_Taxo[[#This Row],[Objetivo]] &amp; "¦" &amp; Tabla_Taxo[[#This Row],[Sector]] &amp; "¦" &amp; Tabla_Taxo[[#This Row],[Actividad]]</f>
        <v>Mitigación¦Suministro de electricidad, gas, vapor y aire acondicionado​¦ECG16. Cogeneración y producción de calor/frío y energía a partir de energía geotérmica</v>
      </c>
    </row>
    <row r="18" spans="1:19" ht="409.6">
      <c r="A18" s="419" t="s">
        <v>363</v>
      </c>
      <c r="B18" s="419" t="s">
        <v>418</v>
      </c>
      <c r="C18" s="162" t="s">
        <v>701</v>
      </c>
      <c r="D18" s="130" t="s">
        <v>702</v>
      </c>
      <c r="E18" s="104" t="s">
        <v>703</v>
      </c>
      <c r="F18" s="119" t="s">
        <v>630</v>
      </c>
      <c r="G18" s="114" t="s">
        <v>579</v>
      </c>
      <c r="H18" s="114" t="s">
        <v>579</v>
      </c>
      <c r="I18" s="138" t="s">
        <v>682</v>
      </c>
      <c r="J18" s="114" t="s">
        <v>683</v>
      </c>
      <c r="K18" s="152" t="s">
        <v>684</v>
      </c>
      <c r="L18" s="114" t="s">
        <v>685</v>
      </c>
      <c r="M18" s="153" t="s">
        <v>704</v>
      </c>
      <c r="N18" s="114" t="s">
        <v>705</v>
      </c>
      <c r="O18" s="155" t="s">
        <v>706</v>
      </c>
      <c r="P18" s="123" t="s">
        <v>707</v>
      </c>
      <c r="Q18" s="395" t="s">
        <v>579</v>
      </c>
      <c r="R18" s="122" t="s">
        <v>579</v>
      </c>
      <c r="S18" s="428" t="str">
        <f>Tabla_Taxo[[#This Row],[Objetivo]] &amp; "¦" &amp; Tabla_Taxo[[#This Row],[Sector]] &amp; "¦" &amp; Tabla_Taxo[[#This Row],[Actividad]]</f>
        <v>Mitigación¦Suministro de electricidad, gas, vapor y aire acondicionado​¦ECG17. Cogeneración y producción de calor/frío y energía a partir de bioenergía (biomasa, biocombustibles y biogás)</v>
      </c>
    </row>
    <row r="19" spans="1:19" ht="324">
      <c r="A19" s="419" t="s">
        <v>363</v>
      </c>
      <c r="B19" s="419" t="s">
        <v>418</v>
      </c>
      <c r="C19" s="162" t="s">
        <v>708</v>
      </c>
      <c r="D19" s="129" t="s">
        <v>709</v>
      </c>
      <c r="E19" s="114" t="s">
        <v>710</v>
      </c>
      <c r="F19" s="122" t="s">
        <v>711</v>
      </c>
      <c r="G19" s="114" t="s">
        <v>579</v>
      </c>
      <c r="H19" s="114" t="s">
        <v>579</v>
      </c>
      <c r="I19" s="138" t="s">
        <v>579</v>
      </c>
      <c r="J19" s="114" t="s">
        <v>579</v>
      </c>
      <c r="K19" s="152" t="s">
        <v>694</v>
      </c>
      <c r="L19" s="114" t="s">
        <v>606</v>
      </c>
      <c r="M19" s="153" t="s">
        <v>579</v>
      </c>
      <c r="N19" s="114" t="s">
        <v>579</v>
      </c>
      <c r="O19" s="155" t="s">
        <v>712</v>
      </c>
      <c r="P19" s="123" t="s">
        <v>713</v>
      </c>
      <c r="Q19" s="395" t="s">
        <v>579</v>
      </c>
      <c r="R19" s="122" t="s">
        <v>579</v>
      </c>
      <c r="S19" s="428" t="str">
        <f>Tabla_Taxo[[#This Row],[Objetivo]] &amp; "¦" &amp; Tabla_Taxo[[#This Row],[Sector]] &amp; "¦" &amp; Tabla_Taxo[[#This Row],[Actividad]]</f>
        <v>Mitigación¦Suministro de electricidad, gas, vapor y aire acondicionado​¦EP18. Producción de calor/frío y energía mediante calor residual</v>
      </c>
    </row>
    <row r="20" spans="1:19" ht="409.6">
      <c r="A20" s="419" t="s">
        <v>363</v>
      </c>
      <c r="B20" s="420" t="s">
        <v>381</v>
      </c>
      <c r="C20" s="299" t="s">
        <v>714</v>
      </c>
      <c r="D20" s="238" t="s">
        <v>715</v>
      </c>
      <c r="E20" s="239" t="s">
        <v>716</v>
      </c>
      <c r="F20" s="110" t="s">
        <v>717</v>
      </c>
      <c r="G20" s="109" t="s">
        <v>579</v>
      </c>
      <c r="H20" s="109"/>
      <c r="I20" s="240" t="s">
        <v>579</v>
      </c>
      <c r="J20" s="109" t="s">
        <v>579</v>
      </c>
      <c r="K20" s="241" t="s">
        <v>718</v>
      </c>
      <c r="L20" s="110" t="s">
        <v>719</v>
      </c>
      <c r="M20" s="156" t="s">
        <v>720</v>
      </c>
      <c r="N20" s="110" t="s">
        <v>721</v>
      </c>
      <c r="O20" s="154" t="s">
        <v>722</v>
      </c>
      <c r="P20" s="246" t="s">
        <v>723</v>
      </c>
      <c r="Q20" s="242" t="s">
        <v>579</v>
      </c>
      <c r="R20" s="243" t="s">
        <v>579</v>
      </c>
      <c r="S20" s="428" t="str">
        <f>Tabla_Taxo[[#This Row],[Objetivo]] &amp; "¦" &amp; Tabla_Taxo[[#This Row],[Sector]] &amp; "¦" &amp; Tabla_Taxo[[#This Row],[Actividad]]</f>
        <v>Mitigación¦Transporte¦T1. Transporte público urbano</v>
      </c>
    </row>
    <row r="21" spans="1:19" ht="90">
      <c r="A21" s="419" t="s">
        <v>363</v>
      </c>
      <c r="B21" s="420" t="s">
        <v>381</v>
      </c>
      <c r="C21" s="299" t="s">
        <v>724</v>
      </c>
      <c r="D21" s="244" t="s">
        <v>725</v>
      </c>
      <c r="E21" s="110" t="s">
        <v>726</v>
      </c>
      <c r="F21" s="148" t="s">
        <v>727</v>
      </c>
      <c r="G21" s="111" t="s">
        <v>579</v>
      </c>
      <c r="H21" s="340"/>
      <c r="I21" s="245" t="s">
        <v>579</v>
      </c>
      <c r="J21" s="111" t="s">
        <v>579</v>
      </c>
      <c r="K21" s="152" t="s">
        <v>579</v>
      </c>
      <c r="L21" s="111" t="s">
        <v>579</v>
      </c>
      <c r="M21" s="153" t="s">
        <v>579</v>
      </c>
      <c r="N21" s="111" t="s">
        <v>579</v>
      </c>
      <c r="O21" s="155" t="s">
        <v>579</v>
      </c>
      <c r="P21" s="246" t="s">
        <v>579</v>
      </c>
      <c r="Q21" s="247" t="s">
        <v>579</v>
      </c>
      <c r="R21" s="248" t="s">
        <v>579</v>
      </c>
      <c r="S21" s="428" t="str">
        <f>Tabla_Taxo[[#This Row],[Objetivo]] &amp; "¦" &amp; Tabla_Taxo[[#This Row],[Sector]] &amp; "¦" &amp; Tabla_Taxo[[#This Row],[Actividad]]</f>
        <v>Mitigación¦Transporte¦T2. Micromovilidad</v>
      </c>
    </row>
    <row r="22" spans="1:19" ht="378">
      <c r="A22" s="419" t="s">
        <v>363</v>
      </c>
      <c r="B22" s="420" t="s">
        <v>381</v>
      </c>
      <c r="C22" s="408" t="s">
        <v>728</v>
      </c>
      <c r="D22" s="333" t="s">
        <v>729</v>
      </c>
      <c r="E22" s="116" t="s">
        <v>730</v>
      </c>
      <c r="F22" s="116" t="s">
        <v>731</v>
      </c>
      <c r="G22" s="251" t="s">
        <v>579</v>
      </c>
      <c r="H22" s="251"/>
      <c r="I22" s="337" t="s">
        <v>732</v>
      </c>
      <c r="J22" s="116" t="s">
        <v>733</v>
      </c>
      <c r="K22" s="334" t="s">
        <v>734</v>
      </c>
      <c r="L22" s="116" t="s">
        <v>735</v>
      </c>
      <c r="M22" s="335" t="s">
        <v>579</v>
      </c>
      <c r="N22" s="251" t="s">
        <v>579</v>
      </c>
      <c r="O22" s="336" t="s">
        <v>736</v>
      </c>
      <c r="P22" s="141" t="s">
        <v>737</v>
      </c>
      <c r="Q22" s="331" t="s">
        <v>579</v>
      </c>
      <c r="R22" s="332" t="s">
        <v>579</v>
      </c>
      <c r="S22" s="428" t="str">
        <f>Tabla_Taxo[[#This Row],[Objetivo]] &amp; "¦" &amp; Tabla_Taxo[[#This Row],[Sector]] &amp; "¦" &amp; Tabla_Taxo[[#This Row],[Actividad]]</f>
        <v>Mitigación¦Transporte¦T3. Infraestructura para el transporte</v>
      </c>
    </row>
    <row r="23" spans="1:19" ht="409.6">
      <c r="A23" s="419" t="s">
        <v>363</v>
      </c>
      <c r="B23" s="420" t="s">
        <v>381</v>
      </c>
      <c r="C23" s="299" t="s">
        <v>738</v>
      </c>
      <c r="D23" s="244" t="s">
        <v>739</v>
      </c>
      <c r="E23" s="110" t="s">
        <v>740</v>
      </c>
      <c r="F23" s="110" t="s">
        <v>741</v>
      </c>
      <c r="G23" s="149" t="s">
        <v>579</v>
      </c>
      <c r="H23" s="149"/>
      <c r="I23" s="240" t="s">
        <v>579</v>
      </c>
      <c r="J23" s="111" t="s">
        <v>579</v>
      </c>
      <c r="K23" s="152" t="s">
        <v>742</v>
      </c>
      <c r="L23" s="110" t="s">
        <v>743</v>
      </c>
      <c r="M23" s="153" t="s">
        <v>744</v>
      </c>
      <c r="N23" s="108" t="s">
        <v>745</v>
      </c>
      <c r="O23" s="155" t="s">
        <v>746</v>
      </c>
      <c r="P23" s="113" t="s">
        <v>747</v>
      </c>
      <c r="Q23" s="247" t="s">
        <v>579</v>
      </c>
      <c r="R23" s="248" t="s">
        <v>579</v>
      </c>
      <c r="S23" s="428" t="str">
        <f>Tabla_Taxo[[#This Row],[Objetivo]] &amp; "¦" &amp; Tabla_Taxo[[#This Row],[Sector]] &amp; "¦" &amp; Tabla_Taxo[[#This Row],[Actividad]]</f>
        <v>Mitigación¦Transporte¦T4. Transporte interurbano (carga y pasajeros)</v>
      </c>
    </row>
    <row r="24" spans="1:19" ht="162">
      <c r="A24" s="419" t="s">
        <v>363</v>
      </c>
      <c r="B24" s="420" t="s">
        <v>381</v>
      </c>
      <c r="C24" s="299" t="s">
        <v>748</v>
      </c>
      <c r="D24" s="249" t="s">
        <v>749</v>
      </c>
      <c r="E24" s="110" t="s">
        <v>750</v>
      </c>
      <c r="F24" s="110" t="s">
        <v>751</v>
      </c>
      <c r="G24" s="111" t="s">
        <v>579</v>
      </c>
      <c r="H24" s="340"/>
      <c r="I24" s="245" t="s">
        <v>579</v>
      </c>
      <c r="J24" s="111" t="s">
        <v>579</v>
      </c>
      <c r="K24" s="152" t="s">
        <v>579</v>
      </c>
      <c r="L24" s="111" t="s">
        <v>579</v>
      </c>
      <c r="M24" s="153" t="s">
        <v>579</v>
      </c>
      <c r="N24" s="111" t="s">
        <v>579</v>
      </c>
      <c r="O24" s="155" t="s">
        <v>752</v>
      </c>
      <c r="P24" s="113" t="s">
        <v>753</v>
      </c>
      <c r="Q24" s="247" t="s">
        <v>579</v>
      </c>
      <c r="R24" s="109" t="s">
        <v>579</v>
      </c>
      <c r="S24" s="428" t="str">
        <f>Tabla_Taxo[[#This Row],[Objetivo]] &amp; "¦" &amp; Tabla_Taxo[[#This Row],[Sector]] &amp; "¦" &amp; Tabla_Taxo[[#This Row],[Actividad]]</f>
        <v>Mitigación¦Transporte¦T5. Transporte particular</v>
      </c>
    </row>
    <row r="25" spans="1:19" ht="409.6">
      <c r="A25" s="419" t="s">
        <v>363</v>
      </c>
      <c r="B25" s="420" t="s">
        <v>381</v>
      </c>
      <c r="C25" s="299" t="s">
        <v>754</v>
      </c>
      <c r="D25" s="252" t="s">
        <v>755</v>
      </c>
      <c r="E25" s="239" t="s">
        <v>756</v>
      </c>
      <c r="F25" s="110" t="s">
        <v>757</v>
      </c>
      <c r="G25" s="111" t="s">
        <v>579</v>
      </c>
      <c r="H25" s="111"/>
      <c r="I25" s="240" t="s">
        <v>579</v>
      </c>
      <c r="J25" s="111" t="s">
        <v>579</v>
      </c>
      <c r="K25" s="152" t="s">
        <v>758</v>
      </c>
      <c r="L25" s="239" t="s">
        <v>759</v>
      </c>
      <c r="M25" s="153" t="s">
        <v>579</v>
      </c>
      <c r="N25" s="111" t="s">
        <v>579</v>
      </c>
      <c r="O25" s="155" t="s">
        <v>760</v>
      </c>
      <c r="P25" s="250" t="s">
        <v>761</v>
      </c>
      <c r="Q25" s="247" t="s">
        <v>579</v>
      </c>
      <c r="R25" s="109" t="s">
        <v>579</v>
      </c>
      <c r="S25" s="428" t="str">
        <f>Tabla_Taxo[[#This Row],[Objetivo]] &amp; "¦" &amp; Tabla_Taxo[[#This Row],[Sector]] &amp; "¦" &amp; Tabla_Taxo[[#This Row],[Actividad]]</f>
        <v>Mitigación¦Transporte¦T6. Transporte fluvial/marítimo de carga</v>
      </c>
    </row>
    <row r="26" spans="1:19" ht="342">
      <c r="A26" s="419" t="s">
        <v>363</v>
      </c>
      <c r="B26" s="420" t="s">
        <v>386</v>
      </c>
      <c r="C26" s="409" t="s">
        <v>762</v>
      </c>
      <c r="D26" s="256" t="s">
        <v>763</v>
      </c>
      <c r="E26" s="110" t="s">
        <v>764</v>
      </c>
      <c r="F26" s="111" t="s">
        <v>765</v>
      </c>
      <c r="G26" s="257" t="s">
        <v>766</v>
      </c>
      <c r="H26" s="110" t="s">
        <v>767</v>
      </c>
      <c r="I26" s="138" t="s">
        <v>768</v>
      </c>
      <c r="J26" s="111" t="s">
        <v>769</v>
      </c>
      <c r="K26" s="151" t="s">
        <v>770</v>
      </c>
      <c r="L26" s="117" t="s">
        <v>771</v>
      </c>
      <c r="M26" s="156" t="s">
        <v>772</v>
      </c>
      <c r="N26" s="120" t="s">
        <v>773</v>
      </c>
      <c r="O26" s="154" t="s">
        <v>774</v>
      </c>
      <c r="P26" s="117" t="s">
        <v>775</v>
      </c>
      <c r="Q26" s="166" t="s">
        <v>579</v>
      </c>
      <c r="R26" s="258" t="s">
        <v>579</v>
      </c>
      <c r="S26" s="428" t="str">
        <f>Tabla_Taxo[[#This Row],[Objetivo]] &amp; "¦" &amp; Tabla_Taxo[[#This Row],[Sector]] &amp; "¦" &amp; Tabla_Taxo[[#This Row],[Actividad]]</f>
        <v>Mitigación¦Construcción¦C1. Construcción de nuevas edificaciones</v>
      </c>
    </row>
    <row r="27" spans="1:19" ht="396">
      <c r="A27" s="419" t="s">
        <v>363</v>
      </c>
      <c r="B27" s="420" t="s">
        <v>386</v>
      </c>
      <c r="C27" s="409" t="s">
        <v>776</v>
      </c>
      <c r="D27" s="256" t="s">
        <v>777</v>
      </c>
      <c r="E27" s="111" t="s">
        <v>778</v>
      </c>
      <c r="F27" s="233" t="s">
        <v>779</v>
      </c>
      <c r="G27" s="260" t="s">
        <v>579</v>
      </c>
      <c r="H27" s="110" t="s">
        <v>579</v>
      </c>
      <c r="I27" s="245" t="s">
        <v>579</v>
      </c>
      <c r="J27" s="110" t="s">
        <v>579</v>
      </c>
      <c r="K27" s="152" t="s">
        <v>780</v>
      </c>
      <c r="L27" s="117" t="s">
        <v>781</v>
      </c>
      <c r="M27" s="153" t="s">
        <v>782</v>
      </c>
      <c r="N27" s="117" t="s">
        <v>783</v>
      </c>
      <c r="O27" s="155" t="s">
        <v>784</v>
      </c>
      <c r="P27" s="121" t="s">
        <v>785</v>
      </c>
      <c r="Q27" s="261" t="s">
        <v>579</v>
      </c>
      <c r="R27" s="258" t="s">
        <v>579</v>
      </c>
      <c r="S27" s="428" t="str">
        <f>Tabla_Taxo[[#This Row],[Objetivo]] &amp; "¦" &amp; Tabla_Taxo[[#This Row],[Sector]] &amp; "¦" &amp; Tabla_Taxo[[#This Row],[Actividad]]</f>
        <v>Mitigación¦Construcción¦C2. Renovación de edificaciones</v>
      </c>
    </row>
    <row r="28" spans="1:19" ht="409.6">
      <c r="A28" s="419" t="s">
        <v>363</v>
      </c>
      <c r="B28" s="420" t="s">
        <v>386</v>
      </c>
      <c r="C28" s="410" t="s">
        <v>786</v>
      </c>
      <c r="D28" s="343" t="s">
        <v>787</v>
      </c>
      <c r="E28" s="344" t="s">
        <v>788</v>
      </c>
      <c r="F28" s="344" t="s">
        <v>789</v>
      </c>
      <c r="G28" s="342" t="s">
        <v>579</v>
      </c>
      <c r="H28" s="115" t="s">
        <v>579</v>
      </c>
      <c r="I28" s="345" t="s">
        <v>579</v>
      </c>
      <c r="J28" s="115" t="s">
        <v>579</v>
      </c>
      <c r="K28" s="346" t="s">
        <v>579</v>
      </c>
      <c r="L28" s="115" t="s">
        <v>579</v>
      </c>
      <c r="M28" s="347" t="s">
        <v>579</v>
      </c>
      <c r="N28" s="115" t="s">
        <v>579</v>
      </c>
      <c r="O28" s="348" t="s">
        <v>579</v>
      </c>
      <c r="P28" s="115" t="s">
        <v>579</v>
      </c>
      <c r="Q28" s="338" t="s">
        <v>579</v>
      </c>
      <c r="R28" s="339" t="s">
        <v>579</v>
      </c>
      <c r="S28" s="428" t="str">
        <f>Tabla_Taxo[[#This Row],[Objetivo]] &amp; "¦" &amp; Tabla_Taxo[[#This Row],[Sector]] &amp; "¦" &amp; Tabla_Taxo[[#This Row],[Actividad]]</f>
        <v>Mitigación¦Construcción¦C3. Medidas individuales y servicios profesionales</v>
      </c>
    </row>
    <row r="29" spans="1:19" ht="180">
      <c r="A29" s="419" t="s">
        <v>363</v>
      </c>
      <c r="B29" s="420" t="s">
        <v>386</v>
      </c>
      <c r="C29" s="409" t="s">
        <v>790</v>
      </c>
      <c r="D29" s="266" t="s">
        <v>791</v>
      </c>
      <c r="E29" s="110" t="s">
        <v>792</v>
      </c>
      <c r="F29" s="110" t="s">
        <v>793</v>
      </c>
      <c r="G29" s="260" t="s">
        <v>579</v>
      </c>
      <c r="H29" s="110" t="s">
        <v>579</v>
      </c>
      <c r="I29" s="245" t="s">
        <v>579</v>
      </c>
      <c r="J29" s="110" t="s">
        <v>579</v>
      </c>
      <c r="K29" s="152" t="s">
        <v>579</v>
      </c>
      <c r="L29" s="110" t="s">
        <v>579</v>
      </c>
      <c r="M29" s="153" t="s">
        <v>579</v>
      </c>
      <c r="N29" s="110" t="s">
        <v>579</v>
      </c>
      <c r="O29" s="155" t="s">
        <v>579</v>
      </c>
      <c r="P29" s="111" t="s">
        <v>579</v>
      </c>
      <c r="Q29" s="265" t="s">
        <v>579</v>
      </c>
      <c r="R29" s="111" t="s">
        <v>579</v>
      </c>
      <c r="S29" s="428" t="str">
        <f>Tabla_Taxo[[#This Row],[Objetivo]] &amp; "¦" &amp; Tabla_Taxo[[#This Row],[Sector]] &amp; "¦" &amp; Tabla_Taxo[[#This Row],[Actividad]]</f>
        <v>Mitigación¦Construcción¦C4. Adquisición y propiedad de edificaciones</v>
      </c>
    </row>
    <row r="30" spans="1:19" ht="342">
      <c r="A30" s="419" t="s">
        <v>363</v>
      </c>
      <c r="B30" s="420" t="s">
        <v>393</v>
      </c>
      <c r="C30" s="299" t="s">
        <v>794</v>
      </c>
      <c r="D30" s="270" t="s">
        <v>795</v>
      </c>
      <c r="E30" s="271" t="s">
        <v>796</v>
      </c>
      <c r="F30" s="235" t="s">
        <v>797</v>
      </c>
      <c r="G30" s="257" t="s">
        <v>579</v>
      </c>
      <c r="H30" s="110" t="s">
        <v>579</v>
      </c>
      <c r="I30" s="138" t="s">
        <v>798</v>
      </c>
      <c r="J30" s="110" t="s">
        <v>799</v>
      </c>
      <c r="K30" s="272" t="s">
        <v>579</v>
      </c>
      <c r="L30" s="110" t="s">
        <v>579</v>
      </c>
      <c r="M30" s="156" t="s">
        <v>579</v>
      </c>
      <c r="N30" s="110" t="s">
        <v>579</v>
      </c>
      <c r="O30" s="154" t="s">
        <v>800</v>
      </c>
      <c r="P30" s="273" t="s">
        <v>801</v>
      </c>
      <c r="Q30" s="247" t="s">
        <v>579</v>
      </c>
      <c r="R30" s="111" t="s">
        <v>579</v>
      </c>
      <c r="S30" s="428" t="str">
        <f>Tabla_Taxo[[#This Row],[Objetivo]] &amp; "¦" &amp; Tabla_Taxo[[#This Row],[Sector]] &amp; "¦" &amp; Tabla_Taxo[[#This Row],[Actividad]]</f>
        <v>Mitigación¦Residuos¦RC1. Digestión anaerobia de lodos de aguas residuales</v>
      </c>
    </row>
    <row r="31" spans="1:19" ht="360">
      <c r="A31" s="419" t="s">
        <v>363</v>
      </c>
      <c r="B31" s="420" t="s">
        <v>393</v>
      </c>
      <c r="C31" s="299" t="s">
        <v>802</v>
      </c>
      <c r="D31" s="270" t="s">
        <v>803</v>
      </c>
      <c r="E31" s="111" t="s">
        <v>804</v>
      </c>
      <c r="F31" s="110" t="s">
        <v>805</v>
      </c>
      <c r="G31" s="257" t="s">
        <v>579</v>
      </c>
      <c r="H31" s="110" t="s">
        <v>579</v>
      </c>
      <c r="I31" s="245" t="s">
        <v>806</v>
      </c>
      <c r="J31" s="110" t="s">
        <v>807</v>
      </c>
      <c r="K31" s="264" t="s">
        <v>808</v>
      </c>
      <c r="L31" s="111" t="s">
        <v>809</v>
      </c>
      <c r="M31" s="153" t="s">
        <v>579</v>
      </c>
      <c r="N31" s="111" t="s">
        <v>579</v>
      </c>
      <c r="O31" s="155" t="s">
        <v>810</v>
      </c>
      <c r="P31" s="110" t="s">
        <v>811</v>
      </c>
      <c r="Q31" s="247" t="s">
        <v>579</v>
      </c>
      <c r="R31" s="111" t="s">
        <v>579</v>
      </c>
      <c r="S31" s="428" t="str">
        <f>Tabla_Taxo[[#This Row],[Objetivo]] &amp; "¦" &amp; Tabla_Taxo[[#This Row],[Sector]] &amp; "¦" &amp; Tabla_Taxo[[#This Row],[Actividad]]</f>
        <v>Mitigación¦Residuos¦RC2. Recolección y transporte de residuos no peligrosos en la fracción segregada en origen</v>
      </c>
    </row>
    <row r="32" spans="1:19" ht="409.6">
      <c r="A32" s="419" t="s">
        <v>363</v>
      </c>
      <c r="B32" s="420" t="s">
        <v>393</v>
      </c>
      <c r="C32" s="299" t="s">
        <v>812</v>
      </c>
      <c r="D32" s="270" t="s">
        <v>813</v>
      </c>
      <c r="E32" s="110" t="s">
        <v>814</v>
      </c>
      <c r="F32" s="110" t="s">
        <v>815</v>
      </c>
      <c r="G32" s="257" t="s">
        <v>579</v>
      </c>
      <c r="H32" s="110" t="s">
        <v>579</v>
      </c>
      <c r="I32" s="274" t="s">
        <v>816</v>
      </c>
      <c r="J32" s="110" t="s">
        <v>817</v>
      </c>
      <c r="K32" s="264" t="s">
        <v>818</v>
      </c>
      <c r="L32" s="110" t="s">
        <v>819</v>
      </c>
      <c r="M32" s="153" t="s">
        <v>820</v>
      </c>
      <c r="N32" s="275" t="s">
        <v>821</v>
      </c>
      <c r="O32" s="155" t="s">
        <v>822</v>
      </c>
      <c r="P32" s="275" t="s">
        <v>823</v>
      </c>
      <c r="Q32" s="247" t="s">
        <v>579</v>
      </c>
      <c r="R32" s="111" t="s">
        <v>579</v>
      </c>
      <c r="S32" s="428" t="str">
        <f>Tabla_Taxo[[#This Row],[Objetivo]] &amp; "¦" &amp; Tabla_Taxo[[#This Row],[Sector]] &amp; "¦" &amp; Tabla_Taxo[[#This Row],[Actividad]]</f>
        <v>Mitigación¦Residuos¦RC3. Digestión Anaeróbica (DA) de residuos orgánicos</v>
      </c>
    </row>
    <row r="33" spans="1:19" ht="409.6">
      <c r="A33" s="419" t="s">
        <v>363</v>
      </c>
      <c r="B33" s="420" t="s">
        <v>393</v>
      </c>
      <c r="C33" s="299" t="s">
        <v>824</v>
      </c>
      <c r="D33" s="270" t="s">
        <v>825</v>
      </c>
      <c r="E33" s="110" t="s">
        <v>826</v>
      </c>
      <c r="F33" s="110" t="s">
        <v>827</v>
      </c>
      <c r="G33" s="257" t="s">
        <v>579</v>
      </c>
      <c r="H33" s="110" t="s">
        <v>579</v>
      </c>
      <c r="I33" s="245" t="s">
        <v>828</v>
      </c>
      <c r="J33" s="110" t="s">
        <v>829</v>
      </c>
      <c r="K33" s="264" t="s">
        <v>830</v>
      </c>
      <c r="L33" s="239" t="s">
        <v>831</v>
      </c>
      <c r="M33" s="153" t="s">
        <v>832</v>
      </c>
      <c r="N33" s="110" t="s">
        <v>833</v>
      </c>
      <c r="O33" s="155" t="s">
        <v>834</v>
      </c>
      <c r="P33" s="110" t="s">
        <v>835</v>
      </c>
      <c r="Q33" s="247" t="s">
        <v>579</v>
      </c>
      <c r="R33" s="111" t="s">
        <v>579</v>
      </c>
      <c r="S33" s="428" t="str">
        <f>Tabla_Taxo[[#This Row],[Objetivo]] &amp; "¦" &amp; Tabla_Taxo[[#This Row],[Sector]] &amp; "¦" &amp; Tabla_Taxo[[#This Row],[Actividad]]</f>
        <v>Mitigación¦Residuos¦RC4. Digestión aeróbica de residuos orgánicos (compostaje)</v>
      </c>
    </row>
    <row r="34" spans="1:19" ht="409.6">
      <c r="A34" s="419" t="s">
        <v>363</v>
      </c>
      <c r="B34" s="420" t="s">
        <v>393</v>
      </c>
      <c r="C34" s="299" t="s">
        <v>836</v>
      </c>
      <c r="D34" s="270" t="s">
        <v>837</v>
      </c>
      <c r="E34" s="110" t="s">
        <v>838</v>
      </c>
      <c r="F34" s="110" t="s">
        <v>839</v>
      </c>
      <c r="G34" s="257" t="s">
        <v>579</v>
      </c>
      <c r="H34" s="110" t="s">
        <v>579</v>
      </c>
      <c r="I34" s="245" t="s">
        <v>840</v>
      </c>
      <c r="J34" s="110" t="s">
        <v>841</v>
      </c>
      <c r="K34" s="264" t="s">
        <v>842</v>
      </c>
      <c r="L34" s="111" t="s">
        <v>843</v>
      </c>
      <c r="M34" s="153" t="s">
        <v>844</v>
      </c>
      <c r="N34" s="275" t="s">
        <v>845</v>
      </c>
      <c r="O34" s="155" t="s">
        <v>846</v>
      </c>
      <c r="P34" s="275" t="s">
        <v>847</v>
      </c>
      <c r="Q34" s="276" t="s">
        <v>579</v>
      </c>
      <c r="R34" s="111" t="s">
        <v>579</v>
      </c>
      <c r="S34" s="428" t="str">
        <f>Tabla_Taxo[[#This Row],[Objetivo]] &amp; "¦" &amp; Tabla_Taxo[[#This Row],[Sector]] &amp; "¦" &amp; Tabla_Taxo[[#This Row],[Actividad]]</f>
        <v>Mitigación¦Residuos¦RC5. Aprovechamiento y generación de materia prima a partir de residuos no peligrosos o material recuperable</v>
      </c>
    </row>
    <row r="35" spans="1:19" ht="342">
      <c r="A35" s="419" t="s">
        <v>363</v>
      </c>
      <c r="B35" s="420" t="s">
        <v>393</v>
      </c>
      <c r="C35" s="408" t="s">
        <v>848</v>
      </c>
      <c r="D35" s="279" t="s">
        <v>849</v>
      </c>
      <c r="E35" s="116" t="s">
        <v>850</v>
      </c>
      <c r="F35" s="116" t="s">
        <v>851</v>
      </c>
      <c r="G35" s="280" t="s">
        <v>579</v>
      </c>
      <c r="H35" s="116" t="s">
        <v>579</v>
      </c>
      <c r="I35" s="281" t="s">
        <v>852</v>
      </c>
      <c r="J35" s="116" t="s">
        <v>853</v>
      </c>
      <c r="K35" s="262" t="s">
        <v>579</v>
      </c>
      <c r="L35" s="116" t="s">
        <v>579</v>
      </c>
      <c r="M35" s="282" t="s">
        <v>579</v>
      </c>
      <c r="N35" s="116" t="s">
        <v>579</v>
      </c>
      <c r="O35" s="283" t="s">
        <v>854</v>
      </c>
      <c r="P35" s="284" t="s">
        <v>855</v>
      </c>
      <c r="Q35" s="285" t="s">
        <v>579</v>
      </c>
      <c r="R35" s="115" t="s">
        <v>579</v>
      </c>
      <c r="S35" s="428" t="str">
        <f>Tabla_Taxo[[#This Row],[Objetivo]] &amp; "¦" &amp; Tabla_Taxo[[#This Row],[Sector]] &amp; "¦" &amp; Tabla_Taxo[[#This Row],[Actividad]]</f>
        <v>Mitigación¦Residuos¦RC6. Captura y utilización de gas de rellenos sanitarios</v>
      </c>
    </row>
    <row r="36" spans="1:19" ht="409.6">
      <c r="A36" s="419" t="s">
        <v>363</v>
      </c>
      <c r="B36" s="420" t="s">
        <v>393</v>
      </c>
      <c r="C36" s="299" t="s">
        <v>856</v>
      </c>
      <c r="D36" s="270" t="s">
        <v>857</v>
      </c>
      <c r="E36" s="110" t="s">
        <v>858</v>
      </c>
      <c r="F36" s="111" t="s">
        <v>859</v>
      </c>
      <c r="G36" s="352" t="s">
        <v>579</v>
      </c>
      <c r="H36" s="110" t="s">
        <v>579</v>
      </c>
      <c r="I36" s="351" t="s">
        <v>852</v>
      </c>
      <c r="J36" s="110" t="s">
        <v>860</v>
      </c>
      <c r="K36" s="272" t="s">
        <v>861</v>
      </c>
      <c r="L36" s="110" t="s">
        <v>862</v>
      </c>
      <c r="M36" s="350" t="s">
        <v>863</v>
      </c>
      <c r="N36" s="277" t="s">
        <v>864</v>
      </c>
      <c r="O36" s="349" t="s">
        <v>865</v>
      </c>
      <c r="P36" s="239" t="s">
        <v>866</v>
      </c>
      <c r="Q36" s="278" t="s">
        <v>579</v>
      </c>
      <c r="R36" s="107" t="s">
        <v>579</v>
      </c>
      <c r="S36" s="428" t="str">
        <f>Tabla_Taxo[[#This Row],[Objetivo]] &amp; "¦" &amp; Tabla_Taxo[[#This Row],[Sector]] &amp; "¦" &amp; Tabla_Taxo[[#This Row],[Actividad]]</f>
        <v>Mitigación¦Residuos¦RC7.  Captura artificial, transporte, almacenamiento y uso de GEI</v>
      </c>
    </row>
    <row r="37" spans="1:19" ht="409.6">
      <c r="A37" s="419" t="s">
        <v>363</v>
      </c>
      <c r="B37" s="420" t="s">
        <v>399</v>
      </c>
      <c r="C37" s="408" t="s">
        <v>867</v>
      </c>
      <c r="D37" s="356" t="s">
        <v>868</v>
      </c>
      <c r="E37" s="116" t="s">
        <v>869</v>
      </c>
      <c r="F37" s="116" t="s">
        <v>870</v>
      </c>
      <c r="G37" s="280" t="s">
        <v>579</v>
      </c>
      <c r="H37" s="116" t="s">
        <v>579</v>
      </c>
      <c r="I37" s="337" t="s">
        <v>871</v>
      </c>
      <c r="J37" s="116" t="s">
        <v>872</v>
      </c>
      <c r="K37" s="334" t="s">
        <v>873</v>
      </c>
      <c r="L37" s="116" t="s">
        <v>874</v>
      </c>
      <c r="M37" s="353" t="s">
        <v>579</v>
      </c>
      <c r="N37" s="284" t="s">
        <v>579</v>
      </c>
      <c r="O37" s="402" t="s">
        <v>875</v>
      </c>
      <c r="P37" s="116" t="s">
        <v>876</v>
      </c>
      <c r="Q37" s="354" t="s">
        <v>579</v>
      </c>
      <c r="R37" s="355" t="s">
        <v>579</v>
      </c>
      <c r="S37" s="428" t="str">
        <f>Tabla_Taxo[[#This Row],[Objetivo]] &amp; "¦" &amp; Tabla_Taxo[[#This Row],[Sector]] &amp; "¦" &amp; Tabla_Taxo[[#This Row],[Actividad]]</f>
        <v>Mitigación¦Manufactura¦M1. Fabricación de tecnologías bajas en carbono</v>
      </c>
    </row>
    <row r="38" spans="1:19" ht="270">
      <c r="A38" s="419" t="s">
        <v>363</v>
      </c>
      <c r="B38" s="420" t="s">
        <v>399</v>
      </c>
      <c r="C38" s="299" t="s">
        <v>877</v>
      </c>
      <c r="D38" s="270" t="s">
        <v>878</v>
      </c>
      <c r="E38" s="110" t="s">
        <v>879</v>
      </c>
      <c r="F38" s="110" t="s">
        <v>880</v>
      </c>
      <c r="G38" s="257" t="s">
        <v>579</v>
      </c>
      <c r="H38" s="110" t="s">
        <v>579</v>
      </c>
      <c r="I38" s="245" t="s">
        <v>579</v>
      </c>
      <c r="J38" s="110" t="s">
        <v>579</v>
      </c>
      <c r="K38" s="264" t="s">
        <v>579</v>
      </c>
      <c r="L38" s="110" t="s">
        <v>579</v>
      </c>
      <c r="M38" s="264" t="s">
        <v>579</v>
      </c>
      <c r="N38" s="110" t="s">
        <v>579</v>
      </c>
      <c r="O38" s="155" t="s">
        <v>881</v>
      </c>
      <c r="P38" s="297" t="s">
        <v>882</v>
      </c>
      <c r="Q38" s="242" t="s">
        <v>579</v>
      </c>
      <c r="R38" s="258" t="s">
        <v>579</v>
      </c>
      <c r="S38" s="428" t="str">
        <f>Tabla_Taxo[[#This Row],[Objetivo]] &amp; "¦" &amp; Tabla_Taxo[[#This Row],[Sector]] &amp; "¦" &amp; Tabla_Taxo[[#This Row],[Actividad]]</f>
        <v>Mitigación¦Manufactura¦M2. Componentes para la fabricación de cemento</v>
      </c>
    </row>
    <row r="39" spans="1:19" ht="409.6">
      <c r="A39" s="419" t="s">
        <v>363</v>
      </c>
      <c r="B39" s="420" t="s">
        <v>399</v>
      </c>
      <c r="C39" s="299" t="s">
        <v>883</v>
      </c>
      <c r="D39" s="270" t="s">
        <v>884</v>
      </c>
      <c r="E39" s="235" t="s">
        <v>885</v>
      </c>
      <c r="F39" s="235" t="s">
        <v>886</v>
      </c>
      <c r="G39" s="257" t="s">
        <v>579</v>
      </c>
      <c r="H39" s="110" t="s">
        <v>579</v>
      </c>
      <c r="I39" s="245" t="s">
        <v>579</v>
      </c>
      <c r="J39" s="110" t="s">
        <v>579</v>
      </c>
      <c r="K39" s="264" t="s">
        <v>579</v>
      </c>
      <c r="L39" s="110" t="s">
        <v>579</v>
      </c>
      <c r="M39" s="264" t="s">
        <v>579</v>
      </c>
      <c r="N39" s="110" t="s">
        <v>579</v>
      </c>
      <c r="O39" s="155" t="s">
        <v>887</v>
      </c>
      <c r="P39" s="287" t="s">
        <v>888</v>
      </c>
      <c r="Q39" s="242" t="s">
        <v>579</v>
      </c>
      <c r="R39" s="258" t="s">
        <v>579</v>
      </c>
      <c r="S39" s="428" t="str">
        <f>Tabla_Taxo[[#This Row],[Objetivo]] &amp; "¦" &amp; Tabla_Taxo[[#This Row],[Sector]] &amp; "¦" &amp; Tabla_Taxo[[#This Row],[Actividad]]</f>
        <v>Mitigación¦Manufactura¦M3. Fabricación de aluminio</v>
      </c>
    </row>
    <row r="40" spans="1:19" ht="216">
      <c r="A40" s="419" t="s">
        <v>363</v>
      </c>
      <c r="B40" s="420" t="s">
        <v>399</v>
      </c>
      <c r="C40" s="299" t="s">
        <v>889</v>
      </c>
      <c r="D40" s="270" t="s">
        <v>890</v>
      </c>
      <c r="E40" s="288" t="s">
        <v>891</v>
      </c>
      <c r="F40" s="288" t="s">
        <v>892</v>
      </c>
      <c r="G40" s="260" t="s">
        <v>579</v>
      </c>
      <c r="H40" s="110" t="s">
        <v>579</v>
      </c>
      <c r="I40" s="245" t="s">
        <v>579</v>
      </c>
      <c r="J40" s="110" t="s">
        <v>579</v>
      </c>
      <c r="K40" s="264" t="s">
        <v>579</v>
      </c>
      <c r="L40" s="110" t="s">
        <v>579</v>
      </c>
      <c r="M40" s="153" t="s">
        <v>893</v>
      </c>
      <c r="N40" s="110" t="s">
        <v>894</v>
      </c>
      <c r="O40" s="155" t="s">
        <v>895</v>
      </c>
      <c r="P40" s="113" t="s">
        <v>896</v>
      </c>
      <c r="Q40" s="247" t="s">
        <v>579</v>
      </c>
      <c r="R40" s="248" t="s">
        <v>579</v>
      </c>
      <c r="S40" s="428" t="str">
        <f>Tabla_Taxo[[#This Row],[Objetivo]] &amp; "¦" &amp; Tabla_Taxo[[#This Row],[Sector]] &amp; "¦" &amp; Tabla_Taxo[[#This Row],[Actividad]]</f>
        <v>Mitigación¦Manufactura¦M4. Fabricación de hierro y acero</v>
      </c>
    </row>
    <row r="41" spans="1:19" ht="162">
      <c r="A41" s="419" t="s">
        <v>363</v>
      </c>
      <c r="B41" s="420" t="s">
        <v>399</v>
      </c>
      <c r="C41" s="299" t="s">
        <v>897</v>
      </c>
      <c r="D41" s="270" t="s">
        <v>898</v>
      </c>
      <c r="E41" s="235" t="s">
        <v>899</v>
      </c>
      <c r="F41" s="235" t="s">
        <v>900</v>
      </c>
      <c r="G41" s="260" t="s">
        <v>579</v>
      </c>
      <c r="H41" s="110" t="s">
        <v>579</v>
      </c>
      <c r="I41" s="245" t="s">
        <v>579</v>
      </c>
      <c r="J41" s="110" t="s">
        <v>579</v>
      </c>
      <c r="K41" s="264" t="s">
        <v>579</v>
      </c>
      <c r="L41" s="110" t="s">
        <v>579</v>
      </c>
      <c r="M41" s="264" t="s">
        <v>579</v>
      </c>
      <c r="N41" s="110" t="s">
        <v>579</v>
      </c>
      <c r="O41" s="155" t="s">
        <v>901</v>
      </c>
      <c r="P41" s="113" t="s">
        <v>902</v>
      </c>
      <c r="Q41" s="247" t="s">
        <v>579</v>
      </c>
      <c r="R41" s="248" t="s">
        <v>579</v>
      </c>
      <c r="S41" s="428" t="str">
        <f>Tabla_Taxo[[#This Row],[Objetivo]] &amp; "¦" &amp; Tabla_Taxo[[#This Row],[Sector]] &amp; "¦" &amp; Tabla_Taxo[[#This Row],[Actividad]]</f>
        <v>Mitigación¦Manufactura¦M5. Fabricación de cloro</v>
      </c>
    </row>
    <row r="42" spans="1:19" ht="409.6">
      <c r="A42" s="419" t="s">
        <v>363</v>
      </c>
      <c r="B42" s="420" t="s">
        <v>399</v>
      </c>
      <c r="C42" s="408" t="s">
        <v>903</v>
      </c>
      <c r="D42" s="356" t="s">
        <v>904</v>
      </c>
      <c r="E42" s="357" t="s">
        <v>905</v>
      </c>
      <c r="F42" s="116" t="s">
        <v>906</v>
      </c>
      <c r="G42" s="280" t="s">
        <v>579</v>
      </c>
      <c r="H42" s="116" t="s">
        <v>579</v>
      </c>
      <c r="I42" s="337" t="s">
        <v>579</v>
      </c>
      <c r="J42" s="116" t="s">
        <v>579</v>
      </c>
      <c r="K42" s="346" t="s">
        <v>579</v>
      </c>
      <c r="L42" s="116" t="s">
        <v>579</v>
      </c>
      <c r="M42" s="346" t="s">
        <v>579</v>
      </c>
      <c r="N42" s="116" t="s">
        <v>579</v>
      </c>
      <c r="O42" s="336" t="s">
        <v>901</v>
      </c>
      <c r="P42" s="116" t="s">
        <v>907</v>
      </c>
      <c r="Q42" s="331" t="s">
        <v>579</v>
      </c>
      <c r="R42" s="332" t="s">
        <v>579</v>
      </c>
      <c r="S42" s="428" t="str">
        <f>Tabla_Taxo[[#This Row],[Objetivo]] &amp; "¦" &amp; Tabla_Taxo[[#This Row],[Sector]] &amp; "¦" &amp; Tabla_Taxo[[#This Row],[Actividad]]</f>
        <v>Mitigación¦Manufactura¦M6. Fabricación de productos químicos básicos orgánicos</v>
      </c>
    </row>
    <row r="43" spans="1:19" ht="144">
      <c r="A43" s="419" t="s">
        <v>363</v>
      </c>
      <c r="B43" s="420" t="s">
        <v>399</v>
      </c>
      <c r="C43" s="299" t="s">
        <v>908</v>
      </c>
      <c r="D43" s="270" t="s">
        <v>909</v>
      </c>
      <c r="E43" s="235" t="s">
        <v>910</v>
      </c>
      <c r="F43" s="108" t="s">
        <v>911</v>
      </c>
      <c r="G43" s="260" t="s">
        <v>579</v>
      </c>
      <c r="H43" s="110" t="s">
        <v>579</v>
      </c>
      <c r="I43" s="245" t="s">
        <v>579</v>
      </c>
      <c r="J43" s="110" t="s">
        <v>579</v>
      </c>
      <c r="K43" s="264" t="s">
        <v>579</v>
      </c>
      <c r="L43" s="110" t="s">
        <v>579</v>
      </c>
      <c r="M43" s="264" t="s">
        <v>579</v>
      </c>
      <c r="N43" s="110" t="s">
        <v>579</v>
      </c>
      <c r="O43" s="155" t="s">
        <v>901</v>
      </c>
      <c r="P43" s="113" t="s">
        <v>912</v>
      </c>
      <c r="Q43" s="247" t="s">
        <v>579</v>
      </c>
      <c r="R43" s="248" t="s">
        <v>579</v>
      </c>
      <c r="S43" s="428" t="str">
        <f>Tabla_Taxo[[#This Row],[Objetivo]] &amp; "¦" &amp; Tabla_Taxo[[#This Row],[Sector]] &amp; "¦" &amp; Tabla_Taxo[[#This Row],[Actividad]]</f>
        <v>Mitigación¦Manufactura¦M7. Fabricación de ácido nítrico</v>
      </c>
    </row>
    <row r="44" spans="1:19" ht="288">
      <c r="A44" s="419" t="s">
        <v>363</v>
      </c>
      <c r="B44" s="420" t="s">
        <v>399</v>
      </c>
      <c r="C44" s="299" t="s">
        <v>913</v>
      </c>
      <c r="D44" s="270" t="s">
        <v>914</v>
      </c>
      <c r="E44" s="110" t="s">
        <v>915</v>
      </c>
      <c r="F44" s="235" t="s">
        <v>916</v>
      </c>
      <c r="G44" s="260" t="s">
        <v>579</v>
      </c>
      <c r="H44" s="110" t="s">
        <v>579</v>
      </c>
      <c r="I44" s="245" t="s">
        <v>579</v>
      </c>
      <c r="J44" s="110" t="s">
        <v>579</v>
      </c>
      <c r="K44" s="152" t="s">
        <v>579</v>
      </c>
      <c r="L44" s="110" t="s">
        <v>579</v>
      </c>
      <c r="M44" s="153" t="s">
        <v>579</v>
      </c>
      <c r="N44" s="110" t="s">
        <v>579</v>
      </c>
      <c r="O44" s="155" t="s">
        <v>917</v>
      </c>
      <c r="P44" s="113" t="s">
        <v>918</v>
      </c>
      <c r="Q44" s="247" t="s">
        <v>579</v>
      </c>
      <c r="R44" s="248" t="s">
        <v>579</v>
      </c>
      <c r="S44" s="428" t="str">
        <f>Tabla_Taxo[[#This Row],[Objetivo]] &amp; "¦" &amp; Tabla_Taxo[[#This Row],[Sector]] &amp; "¦" &amp; Tabla_Taxo[[#This Row],[Actividad]]</f>
        <v>Mitigación¦Manufactura¦M8. Fabricación de plásticos en formas primarias</v>
      </c>
    </row>
    <row r="45" spans="1:19" ht="409.6">
      <c r="A45" s="419" t="s">
        <v>363</v>
      </c>
      <c r="B45" s="420" t="s">
        <v>405</v>
      </c>
      <c r="C45" s="408" t="s">
        <v>919</v>
      </c>
      <c r="D45" s="363" t="s">
        <v>920</v>
      </c>
      <c r="E45" s="364" t="s">
        <v>921</v>
      </c>
      <c r="F45" s="364" t="s">
        <v>922</v>
      </c>
      <c r="G45" s="280" t="s">
        <v>579</v>
      </c>
      <c r="H45" s="116" t="s">
        <v>579</v>
      </c>
      <c r="I45" s="337" t="s">
        <v>579</v>
      </c>
      <c r="J45" s="116" t="s">
        <v>579</v>
      </c>
      <c r="K45" s="334" t="s">
        <v>923</v>
      </c>
      <c r="L45" s="362" t="s">
        <v>924</v>
      </c>
      <c r="M45" s="353" t="s">
        <v>579</v>
      </c>
      <c r="N45" s="116" t="s">
        <v>579</v>
      </c>
      <c r="O45" s="336" t="s">
        <v>925</v>
      </c>
      <c r="P45" s="116" t="s">
        <v>926</v>
      </c>
      <c r="Q45" s="359" t="s">
        <v>579</v>
      </c>
      <c r="R45" s="116" t="s">
        <v>579</v>
      </c>
      <c r="S45" s="428" t="str">
        <f>Tabla_Taxo[[#This Row],[Objetivo]] &amp; "¦" &amp; Tabla_Taxo[[#This Row],[Sector]] &amp; "¦" &amp; Tabla_Taxo[[#This Row],[Actividad]]</f>
        <v>Mitigación¦TIC¦TIC1. Procesamiento de datos, alojamiento en actividades conexas</v>
      </c>
    </row>
    <row r="46" spans="1:19" ht="409.6">
      <c r="A46" s="419" t="s">
        <v>363</v>
      </c>
      <c r="B46" s="420" t="s">
        <v>405</v>
      </c>
      <c r="C46" s="405" t="s">
        <v>927</v>
      </c>
      <c r="D46" s="406" t="s">
        <v>928</v>
      </c>
      <c r="E46" s="407" t="s">
        <v>929</v>
      </c>
      <c r="F46" s="322" t="s">
        <v>930</v>
      </c>
      <c r="G46" s="360" t="s">
        <v>579</v>
      </c>
      <c r="H46" s="403" t="s">
        <v>579</v>
      </c>
      <c r="I46" s="327" t="s">
        <v>579</v>
      </c>
      <c r="J46" s="403" t="s">
        <v>579</v>
      </c>
      <c r="K46" s="328" t="s">
        <v>931</v>
      </c>
      <c r="L46" s="404" t="s">
        <v>932</v>
      </c>
      <c r="M46" s="361" t="s">
        <v>579</v>
      </c>
      <c r="N46" s="403" t="s">
        <v>579</v>
      </c>
      <c r="O46" s="330" t="s">
        <v>925</v>
      </c>
      <c r="P46" s="403" t="s">
        <v>926</v>
      </c>
      <c r="Q46" s="358" t="s">
        <v>579</v>
      </c>
      <c r="R46" s="403" t="s">
        <v>579</v>
      </c>
      <c r="S46" s="428" t="str">
        <f>Tabla_Taxo[[#This Row],[Objetivo]] &amp; "¦" &amp; Tabla_Taxo[[#This Row],[Sector]] &amp; "¦" &amp; Tabla_Taxo[[#This Row],[Actividad]]</f>
        <v>Mitigación¦TIC¦TIC2. Soluciones basadas en datos para la mitigación o adaptación al cambio climático</v>
      </c>
    </row>
    <row r="47" spans="1:19" ht="324">
      <c r="A47" s="419" t="s">
        <v>363</v>
      </c>
      <c r="B47" s="299" t="s">
        <v>401</v>
      </c>
      <c r="C47" s="299" t="s">
        <v>933</v>
      </c>
      <c r="D47" s="292" t="s">
        <v>934</v>
      </c>
      <c r="E47" s="239" t="s">
        <v>935</v>
      </c>
      <c r="F47" s="110" t="s">
        <v>936</v>
      </c>
      <c r="G47" s="263" t="s">
        <v>579</v>
      </c>
      <c r="H47" s="110" t="s">
        <v>579</v>
      </c>
      <c r="I47" s="245" t="s">
        <v>579</v>
      </c>
      <c r="J47" s="110" t="s">
        <v>579</v>
      </c>
      <c r="K47" s="151" t="s">
        <v>937</v>
      </c>
      <c r="L47" s="117" t="s">
        <v>938</v>
      </c>
      <c r="M47" s="156" t="s">
        <v>939</v>
      </c>
      <c r="N47" s="117" t="s">
        <v>940</v>
      </c>
      <c r="O47" s="154" t="s">
        <v>941</v>
      </c>
      <c r="P47" s="293" t="s">
        <v>942</v>
      </c>
      <c r="Q47" s="278" t="s">
        <v>579</v>
      </c>
      <c r="R47" s="109" t="s">
        <v>579</v>
      </c>
      <c r="S47" s="428" t="str">
        <f>Tabla_Taxo[[#This Row],[Objetivo]] &amp; "¦" &amp; Tabla_Taxo[[#This Row],[Sector]] &amp; "¦" &amp; Tabla_Taxo[[#This Row],[Actividad]]</f>
        <v>Mitigación¦Suministro y tratamiento de agua¦A1. Captación, tratamiento y suministro de agua</v>
      </c>
    </row>
    <row r="48" spans="1:19" ht="198">
      <c r="A48" s="419" t="s">
        <v>363</v>
      </c>
      <c r="B48" s="299" t="s">
        <v>401</v>
      </c>
      <c r="C48" s="299" t="s">
        <v>943</v>
      </c>
      <c r="D48" s="294" t="s">
        <v>944</v>
      </c>
      <c r="E48" s="117" t="s">
        <v>945</v>
      </c>
      <c r="F48" s="148" t="s">
        <v>946</v>
      </c>
      <c r="G48" s="263" t="s">
        <v>579</v>
      </c>
      <c r="H48" s="110" t="s">
        <v>579</v>
      </c>
      <c r="I48" s="245" t="s">
        <v>579</v>
      </c>
      <c r="J48" s="110" t="s">
        <v>579</v>
      </c>
      <c r="K48" s="152" t="s">
        <v>947</v>
      </c>
      <c r="L48" s="120" t="s">
        <v>948</v>
      </c>
      <c r="M48" s="153" t="s">
        <v>949</v>
      </c>
      <c r="N48" s="293" t="s">
        <v>950</v>
      </c>
      <c r="O48" s="155" t="s">
        <v>951</v>
      </c>
      <c r="P48" s="293" t="s">
        <v>952</v>
      </c>
      <c r="Q48" s="295" t="s">
        <v>579</v>
      </c>
      <c r="R48" s="251" t="s">
        <v>579</v>
      </c>
      <c r="S48" s="428" t="str">
        <f>Tabla_Taxo[[#This Row],[Objetivo]] &amp; "¦" &amp; Tabla_Taxo[[#This Row],[Sector]] &amp; "¦" &amp; Tabla_Taxo[[#This Row],[Actividad]]</f>
        <v>Mitigación¦Suministro y tratamiento de agua¦A2. Sistemas de alcantarillado sanitario</v>
      </c>
    </row>
    <row r="49" spans="1:19" ht="409.6">
      <c r="A49" s="419" t="s">
        <v>363</v>
      </c>
      <c r="B49" s="299" t="s">
        <v>401</v>
      </c>
      <c r="C49" s="408" t="s">
        <v>953</v>
      </c>
      <c r="D49" s="365" t="s">
        <v>954</v>
      </c>
      <c r="E49" s="116" t="s">
        <v>955</v>
      </c>
      <c r="F49" s="362" t="s">
        <v>956</v>
      </c>
      <c r="G49" s="342" t="s">
        <v>579</v>
      </c>
      <c r="H49" s="116" t="s">
        <v>579</v>
      </c>
      <c r="I49" s="351" t="s">
        <v>579</v>
      </c>
      <c r="J49" s="116" t="s">
        <v>579</v>
      </c>
      <c r="K49" s="272" t="s">
        <v>957</v>
      </c>
      <c r="L49" s="369" t="s">
        <v>948</v>
      </c>
      <c r="M49" s="370" t="s">
        <v>958</v>
      </c>
      <c r="N49" s="369" t="s">
        <v>959</v>
      </c>
      <c r="O49" s="366" t="s">
        <v>960</v>
      </c>
      <c r="P49" s="367" t="s">
        <v>961</v>
      </c>
      <c r="Q49" s="368" t="s">
        <v>579</v>
      </c>
      <c r="R49" s="107" t="s">
        <v>579</v>
      </c>
      <c r="S49" s="428" t="str">
        <f>Tabla_Taxo[[#This Row],[Objetivo]] &amp; "¦" &amp; Tabla_Taxo[[#This Row],[Sector]] &amp; "¦" &amp; Tabla_Taxo[[#This Row],[Actividad]]</f>
        <v>Mitigación¦Suministro y tratamiento de agua¦A3. Sistemas de tratamiento de aguas residuales</v>
      </c>
    </row>
    <row r="50" spans="1:19" ht="198">
      <c r="A50" s="419" t="s">
        <v>363</v>
      </c>
      <c r="B50" s="299" t="s">
        <v>401</v>
      </c>
      <c r="C50" s="299" t="s">
        <v>962</v>
      </c>
      <c r="D50" s="294" t="s">
        <v>963</v>
      </c>
      <c r="E50" s="235" t="s">
        <v>964</v>
      </c>
      <c r="F50" s="235" t="s">
        <v>965</v>
      </c>
      <c r="G50" s="263" t="s">
        <v>579</v>
      </c>
      <c r="H50" s="110" t="s">
        <v>579</v>
      </c>
      <c r="I50" s="138" t="s">
        <v>579</v>
      </c>
      <c r="J50" s="110" t="s">
        <v>579</v>
      </c>
      <c r="K50" s="272" t="s">
        <v>966</v>
      </c>
      <c r="L50" s="110" t="s">
        <v>967</v>
      </c>
      <c r="M50" s="296" t="s">
        <v>579</v>
      </c>
      <c r="N50" s="110" t="s">
        <v>579</v>
      </c>
      <c r="O50" s="154" t="s">
        <v>968</v>
      </c>
      <c r="P50" s="297" t="s">
        <v>969</v>
      </c>
      <c r="Q50" s="310" t="s">
        <v>579</v>
      </c>
      <c r="R50" s="109" t="s">
        <v>579</v>
      </c>
      <c r="S50" s="428" t="str">
        <f>Tabla_Taxo[[#This Row],[Objetivo]] &amp; "¦" &amp; Tabla_Taxo[[#This Row],[Sector]] &amp; "¦" &amp; Tabla_Taxo[[#This Row],[Actividad]]</f>
        <v>Mitigación¦Suministro y tratamiento de agua¦A4. Inversiones para el uso eficiente del agua</v>
      </c>
    </row>
    <row r="51" spans="1:19" ht="409.6">
      <c r="A51" s="615" t="s">
        <v>970</v>
      </c>
      <c r="B51" s="421" t="s">
        <v>395</v>
      </c>
      <c r="C51" s="203" t="s">
        <v>971</v>
      </c>
      <c r="D51" s="204" t="s">
        <v>972</v>
      </c>
      <c r="E51" s="205" t="s">
        <v>973</v>
      </c>
      <c r="F51" s="206" t="s">
        <v>974</v>
      </c>
      <c r="G51" s="207" t="s">
        <v>579</v>
      </c>
      <c r="H51" s="208" t="s">
        <v>579</v>
      </c>
      <c r="I51" s="209" t="s">
        <v>579</v>
      </c>
      <c r="J51" s="208" t="s">
        <v>579</v>
      </c>
      <c r="K51" s="210" t="s">
        <v>975</v>
      </c>
      <c r="L51" s="211" t="s">
        <v>976</v>
      </c>
      <c r="M51" s="221" t="s">
        <v>579</v>
      </c>
      <c r="N51" s="208" t="s">
        <v>579</v>
      </c>
      <c r="O51" s="212" t="s">
        <v>977</v>
      </c>
      <c r="P51" s="208" t="s">
        <v>978</v>
      </c>
      <c r="Q51" s="213" t="s">
        <v>579</v>
      </c>
      <c r="R51" s="214" t="s">
        <v>579</v>
      </c>
      <c r="S51" s="428" t="str">
        <f>Tabla_Taxo[[#This Row],[Objetivo]] &amp; "¦" &amp; Tabla_Taxo[[#This Row],[Sector]] &amp; "¦" &amp; Tabla_Taxo[[#This Row],[Actividad]]</f>
        <v>Adaptación (caso 1)¦Sistemas de información y tecnología (TIC)¦TIC3. Sistemas de Telecomunicación</v>
      </c>
    </row>
    <row r="52" spans="1:19" ht="216">
      <c r="A52" s="615" t="s">
        <v>970</v>
      </c>
      <c r="B52" s="421" t="s">
        <v>401</v>
      </c>
      <c r="C52" s="203" t="s">
        <v>962</v>
      </c>
      <c r="D52" s="215" t="s">
        <v>979</v>
      </c>
      <c r="E52" s="205" t="s">
        <v>980</v>
      </c>
      <c r="F52" s="205" t="s">
        <v>981</v>
      </c>
      <c r="G52" s="207" t="s">
        <v>579</v>
      </c>
      <c r="H52" s="208" t="s">
        <v>579</v>
      </c>
      <c r="I52" s="216" t="s">
        <v>579</v>
      </c>
      <c r="J52" s="208" t="s">
        <v>579</v>
      </c>
      <c r="K52" s="210" t="s">
        <v>982</v>
      </c>
      <c r="L52" s="208" t="s">
        <v>983</v>
      </c>
      <c r="M52" s="221" t="s">
        <v>579</v>
      </c>
      <c r="N52" s="208" t="s">
        <v>579</v>
      </c>
      <c r="O52" s="212" t="s">
        <v>984</v>
      </c>
      <c r="P52" s="217" t="s">
        <v>985</v>
      </c>
      <c r="Q52" s="213" t="s">
        <v>579</v>
      </c>
      <c r="R52" s="214" t="s">
        <v>579</v>
      </c>
      <c r="S52" s="428" t="str">
        <f>Tabla_Taxo[[#This Row],[Objetivo]] &amp; "¦" &amp; Tabla_Taxo[[#This Row],[Sector]] &amp; "¦" &amp; Tabla_Taxo[[#This Row],[Actividad]]</f>
        <v>Adaptación (caso 1)¦Suministro y tratamiento de agua¦A4. Inversiones para el uso eficiente del agua</v>
      </c>
    </row>
    <row r="53" spans="1:19" ht="409.6">
      <c r="A53" s="615" t="s">
        <v>970</v>
      </c>
      <c r="B53" s="421" t="s">
        <v>401</v>
      </c>
      <c r="C53" s="203" t="s">
        <v>986</v>
      </c>
      <c r="D53" s="392" t="s">
        <v>987</v>
      </c>
      <c r="E53" s="205" t="s">
        <v>988</v>
      </c>
      <c r="F53" s="205" t="s">
        <v>989</v>
      </c>
      <c r="G53" s="226" t="s">
        <v>579</v>
      </c>
      <c r="H53" s="208" t="s">
        <v>579</v>
      </c>
      <c r="I53" s="388" t="s">
        <v>990</v>
      </c>
      <c r="J53" s="184" t="s">
        <v>123</v>
      </c>
      <c r="K53" s="389" t="s">
        <v>579</v>
      </c>
      <c r="L53" s="208" t="s">
        <v>579</v>
      </c>
      <c r="M53" s="384" t="s">
        <v>991</v>
      </c>
      <c r="N53" s="208" t="s">
        <v>992</v>
      </c>
      <c r="O53" s="385" t="s">
        <v>579</v>
      </c>
      <c r="P53" s="208" t="s">
        <v>579</v>
      </c>
      <c r="Q53" s="213" t="s">
        <v>579</v>
      </c>
      <c r="R53" s="214" t="s">
        <v>579</v>
      </c>
      <c r="S53" s="428" t="str">
        <f>Tabla_Taxo[[#This Row],[Objetivo]] &amp; "¦" &amp; Tabla_Taxo[[#This Row],[Sector]] &amp; "¦" &amp; Tabla_Taxo[[#This Row],[Actividad]]</f>
        <v>Adaptación (caso 1)¦Suministro y tratamiento de agua¦A5. Inversiones en proyectos de mejoramiento de ecosistemas en zonas captación de agua</v>
      </c>
    </row>
    <row r="54" spans="1:19" ht="409.6">
      <c r="A54" s="615" t="s">
        <v>970</v>
      </c>
      <c r="B54" s="421" t="s">
        <v>401</v>
      </c>
      <c r="C54" s="380" t="s">
        <v>993</v>
      </c>
      <c r="D54" s="391" t="s">
        <v>994</v>
      </c>
      <c r="E54" s="375" t="s">
        <v>995</v>
      </c>
      <c r="F54" s="375" t="s">
        <v>996</v>
      </c>
      <c r="G54" s="379" t="s">
        <v>997</v>
      </c>
      <c r="H54" s="375" t="s">
        <v>998</v>
      </c>
      <c r="I54" s="374" t="s">
        <v>579</v>
      </c>
      <c r="J54" s="375" t="s">
        <v>579</v>
      </c>
      <c r="K54" s="376" t="s">
        <v>579</v>
      </c>
      <c r="L54" s="375" t="s">
        <v>579</v>
      </c>
      <c r="M54" s="377" t="s">
        <v>579</v>
      </c>
      <c r="N54" s="375" t="s">
        <v>579</v>
      </c>
      <c r="O54" s="386" t="s">
        <v>999</v>
      </c>
      <c r="P54" s="387" t="s">
        <v>1000</v>
      </c>
      <c r="Q54" s="371" t="s">
        <v>579</v>
      </c>
      <c r="R54" s="372" t="s">
        <v>579</v>
      </c>
      <c r="S54" s="428" t="str">
        <f>Tabla_Taxo[[#This Row],[Objetivo]] &amp; "¦" &amp; Tabla_Taxo[[#This Row],[Sector]] &amp; "¦" &amp; Tabla_Taxo[[#This Row],[Actividad]]</f>
        <v>Adaptación (caso 1)¦Suministro y tratamiento de agua¦A6. Gestión de aguas pluviales</v>
      </c>
    </row>
    <row r="55" spans="1:19" ht="396">
      <c r="A55" s="615" t="s">
        <v>970</v>
      </c>
      <c r="B55" s="421" t="s">
        <v>401</v>
      </c>
      <c r="C55" s="312" t="s">
        <v>1001</v>
      </c>
      <c r="D55" s="294" t="s">
        <v>1002</v>
      </c>
      <c r="E55" s="313" t="s">
        <v>1003</v>
      </c>
      <c r="F55" s="184" t="s">
        <v>1004</v>
      </c>
      <c r="G55" s="218" t="s">
        <v>1005</v>
      </c>
      <c r="H55" s="208" t="s">
        <v>1006</v>
      </c>
      <c r="I55" s="216" t="s">
        <v>1007</v>
      </c>
      <c r="J55" s="184" t="s">
        <v>1008</v>
      </c>
      <c r="K55" s="210" t="s">
        <v>1009</v>
      </c>
      <c r="L55" s="208" t="s">
        <v>1010</v>
      </c>
      <c r="M55" s="227" t="s">
        <v>579</v>
      </c>
      <c r="N55" s="208" t="s">
        <v>579</v>
      </c>
      <c r="O55" s="212" t="s">
        <v>1011</v>
      </c>
      <c r="P55" s="208" t="s">
        <v>1012</v>
      </c>
      <c r="Q55" s="219" t="s">
        <v>579</v>
      </c>
      <c r="R55" s="220" t="s">
        <v>579</v>
      </c>
      <c r="S55" s="428" t="str">
        <f>Tabla_Taxo[[#This Row],[Objetivo]] &amp; "¦" &amp; Tabla_Taxo[[#This Row],[Sector]] &amp; "¦" &amp; Tabla_Taxo[[#This Row],[Actividad]]</f>
        <v>Adaptación (caso 1)¦Suministro y tratamiento de agua¦A7. Sistemas basados en naturaleza para prevención y/o protección contra sequía o inundación</v>
      </c>
    </row>
    <row r="56" spans="1:19" ht="409.6">
      <c r="A56" s="615" t="s">
        <v>970</v>
      </c>
      <c r="B56" s="421" t="s">
        <v>401</v>
      </c>
      <c r="C56" s="312" t="s">
        <v>1013</v>
      </c>
      <c r="D56" s="311" t="s">
        <v>1014</v>
      </c>
      <c r="E56" s="390" t="s">
        <v>1015</v>
      </c>
      <c r="F56" s="542" t="s">
        <v>1016</v>
      </c>
      <c r="G56" s="226" t="s">
        <v>579</v>
      </c>
      <c r="H56" s="208" t="s">
        <v>579</v>
      </c>
      <c r="I56" s="388" t="s">
        <v>1017</v>
      </c>
      <c r="J56" s="184" t="s">
        <v>1018</v>
      </c>
      <c r="K56" s="389" t="s">
        <v>1019</v>
      </c>
      <c r="L56" s="208" t="s">
        <v>1020</v>
      </c>
      <c r="M56" s="228" t="s">
        <v>579</v>
      </c>
      <c r="N56" s="208" t="s">
        <v>579</v>
      </c>
      <c r="O56" s="385" t="s">
        <v>1021</v>
      </c>
      <c r="P56" s="208" t="s">
        <v>1022</v>
      </c>
      <c r="Q56" s="378" t="s">
        <v>579</v>
      </c>
      <c r="R56" s="214" t="s">
        <v>579</v>
      </c>
      <c r="S56" s="428" t="str">
        <f>Tabla_Taxo[[#This Row],[Objetivo]] &amp; "¦" &amp; Tabla_Taxo[[#This Row],[Sector]] &amp; "¦" &amp; Tabla_Taxo[[#This Row],[Actividad]]</f>
        <v>Adaptación (caso 1)¦Suministro y tratamiento de agua¦A8. Restauración de humedales</v>
      </c>
    </row>
    <row r="57" spans="1:19" ht="409.6">
      <c r="A57" s="615" t="s">
        <v>970</v>
      </c>
      <c r="B57" s="421" t="s">
        <v>401</v>
      </c>
      <c r="C57" s="312" t="s">
        <v>1023</v>
      </c>
      <c r="D57" s="294" t="s">
        <v>1024</v>
      </c>
      <c r="E57" s="314" t="s">
        <v>1025</v>
      </c>
      <c r="F57" s="184" t="s">
        <v>1026</v>
      </c>
      <c r="G57" s="226" t="s">
        <v>579</v>
      </c>
      <c r="H57" s="208" t="s">
        <v>579</v>
      </c>
      <c r="I57" s="216" t="s">
        <v>1027</v>
      </c>
      <c r="J57" s="184" t="s">
        <v>1028</v>
      </c>
      <c r="K57" s="210" t="s">
        <v>579</v>
      </c>
      <c r="L57" s="208" t="s">
        <v>579</v>
      </c>
      <c r="M57" s="228" t="s">
        <v>579</v>
      </c>
      <c r="N57" s="208" t="s">
        <v>579</v>
      </c>
      <c r="O57" s="212" t="s">
        <v>1029</v>
      </c>
      <c r="P57" s="208" t="s">
        <v>1030</v>
      </c>
      <c r="Q57" s="213" t="s">
        <v>579</v>
      </c>
      <c r="R57" s="220" t="s">
        <v>579</v>
      </c>
      <c r="S57" s="428" t="str">
        <f>Tabla_Taxo[[#This Row],[Objetivo]] &amp; "¦" &amp; Tabla_Taxo[[#This Row],[Sector]] &amp; "¦" &amp; Tabla_Taxo[[#This Row],[Actividad]]</f>
        <v>Adaptación (caso 1)¦Suministro y tratamiento de agua¦A9. Sistemas urbanos de drenaje sostenible (SUDS)</v>
      </c>
    </row>
    <row r="58" spans="1:19" ht="409.6">
      <c r="A58" s="615" t="s">
        <v>970</v>
      </c>
      <c r="B58" s="421" t="s">
        <v>1031</v>
      </c>
      <c r="C58" s="380" t="s">
        <v>1032</v>
      </c>
      <c r="D58" s="373" t="s">
        <v>1033</v>
      </c>
      <c r="E58" s="375" t="s">
        <v>1034</v>
      </c>
      <c r="F58" s="543" t="s">
        <v>1035</v>
      </c>
      <c r="G58" s="382" t="s">
        <v>579</v>
      </c>
      <c r="H58" s="375" t="s">
        <v>579</v>
      </c>
      <c r="I58" s="374" t="s">
        <v>579</v>
      </c>
      <c r="J58" s="375" t="s">
        <v>579</v>
      </c>
      <c r="K58" s="376" t="s">
        <v>579</v>
      </c>
      <c r="L58" s="375" t="s">
        <v>579</v>
      </c>
      <c r="M58" s="228" t="s">
        <v>579</v>
      </c>
      <c r="N58" s="375" t="s">
        <v>579</v>
      </c>
      <c r="O58" s="386" t="s">
        <v>579</v>
      </c>
      <c r="P58" s="372" t="s">
        <v>579</v>
      </c>
      <c r="Q58" s="371" t="s">
        <v>579</v>
      </c>
      <c r="R58" s="372" t="s">
        <v>579</v>
      </c>
      <c r="S58" s="428" t="str">
        <f>Tabla_Taxo[[#This Row],[Objetivo]] &amp; "¦" &amp; Tabla_Taxo[[#This Row],[Sector]] &amp; "¦" &amp; Tabla_Taxo[[#This Row],[Actividad]]</f>
        <v>Adaptación (caso 1)¦Actividades económicas y de seguros¦SG1. Seguros no vida: suscripción de riesgos relacionados con el clima</v>
      </c>
    </row>
    <row r="59" spans="1:19" ht="409.6">
      <c r="A59" s="615" t="s">
        <v>970</v>
      </c>
      <c r="B59" s="421" t="s">
        <v>1031</v>
      </c>
      <c r="C59" s="380" t="s">
        <v>1036</v>
      </c>
      <c r="D59" s="393" t="s">
        <v>1037</v>
      </c>
      <c r="E59" s="375" t="s">
        <v>1038</v>
      </c>
      <c r="F59" s="543" t="s">
        <v>1039</v>
      </c>
      <c r="G59" s="382" t="s">
        <v>579</v>
      </c>
      <c r="H59" s="375" t="s">
        <v>579</v>
      </c>
      <c r="I59" s="374" t="s">
        <v>579</v>
      </c>
      <c r="J59" s="375" t="s">
        <v>579</v>
      </c>
      <c r="K59" s="376" t="s">
        <v>579</v>
      </c>
      <c r="L59" s="375" t="s">
        <v>579</v>
      </c>
      <c r="M59" s="228" t="s">
        <v>579</v>
      </c>
      <c r="N59" s="375" t="s">
        <v>579</v>
      </c>
      <c r="O59" s="386" t="s">
        <v>1040</v>
      </c>
      <c r="P59" s="372" t="s">
        <v>579</v>
      </c>
      <c r="Q59" s="371" t="s">
        <v>579</v>
      </c>
      <c r="R59" s="372" t="s">
        <v>579</v>
      </c>
      <c r="S59" s="428" t="str">
        <f>Tabla_Taxo[[#This Row],[Objetivo]] &amp; "¦" &amp; Tabla_Taxo[[#This Row],[Sector]] &amp; "¦" &amp; Tabla_Taxo[[#This Row],[Actividad]]</f>
        <v>Adaptación (caso 1)¦Actividades económicas y de seguros¦SG2. Reaseguros</v>
      </c>
    </row>
    <row r="60" spans="1:19" ht="409.6">
      <c r="A60" s="616" t="s">
        <v>1041</v>
      </c>
      <c r="B60" s="422" t="s">
        <v>386</v>
      </c>
      <c r="C60" s="186" t="s">
        <v>1042</v>
      </c>
      <c r="D60" s="625" t="s">
        <v>1043</v>
      </c>
      <c r="E60" s="186" t="s">
        <v>1044</v>
      </c>
      <c r="F60" s="417" t="s">
        <v>1045</v>
      </c>
      <c r="G60" s="544" t="s">
        <v>1046</v>
      </c>
      <c r="H60" s="544" t="s">
        <v>1046</v>
      </c>
      <c r="I60" s="544" t="s">
        <v>1046</v>
      </c>
      <c r="J60" s="544" t="s">
        <v>1046</v>
      </c>
      <c r="K60" s="544" t="s">
        <v>1046</v>
      </c>
      <c r="L60" s="544" t="s">
        <v>1046</v>
      </c>
      <c r="M60" s="544" t="s">
        <v>1046</v>
      </c>
      <c r="N60" s="544" t="s">
        <v>1046</v>
      </c>
      <c r="O60" s="544" t="s">
        <v>1046</v>
      </c>
      <c r="P60" s="544" t="s">
        <v>1046</v>
      </c>
      <c r="Q60" s="544" t="s">
        <v>1046</v>
      </c>
      <c r="R60" s="544" t="s">
        <v>1046</v>
      </c>
      <c r="S60" s="428" t="str">
        <f>Tabla_Taxo[[#This Row],[Objetivo]] &amp; "¦" &amp; Tabla_Taxo[[#This Row],[Sector]] &amp; "¦" &amp; Tabla_Taxo[[#This Row],[Actividad]]</f>
        <v>Adaptación (caso 2)¦Construcción¦Construcciones e intervenciones a escala urbana que se adaptan a los efectos del cambio climático y amenazas de origen natural, por ejemplo inundaciones, temperaturas extremas y sequías.</v>
      </c>
    </row>
    <row r="61" spans="1:19" ht="306">
      <c r="A61" s="616" t="s">
        <v>1041</v>
      </c>
      <c r="B61" s="422" t="s">
        <v>386</v>
      </c>
      <c r="C61" s="186" t="s">
        <v>1047</v>
      </c>
      <c r="D61" s="625" t="s">
        <v>1043</v>
      </c>
      <c r="E61" s="186" t="s">
        <v>1044</v>
      </c>
      <c r="F61" s="417" t="s">
        <v>1045</v>
      </c>
      <c r="G61" s="544" t="s">
        <v>1046</v>
      </c>
      <c r="H61" s="544" t="s">
        <v>1046</v>
      </c>
      <c r="I61" s="544" t="s">
        <v>1046</v>
      </c>
      <c r="J61" s="544" t="s">
        <v>1046</v>
      </c>
      <c r="K61" s="544" t="s">
        <v>1046</v>
      </c>
      <c r="L61" s="544" t="s">
        <v>1046</v>
      </c>
      <c r="M61" s="544" t="s">
        <v>1046</v>
      </c>
      <c r="N61" s="544" t="s">
        <v>1046</v>
      </c>
      <c r="O61" s="544" t="s">
        <v>1046</v>
      </c>
      <c r="P61" s="544" t="s">
        <v>1046</v>
      </c>
      <c r="Q61" s="544" t="s">
        <v>1046</v>
      </c>
      <c r="R61" s="544" t="s">
        <v>1046</v>
      </c>
      <c r="S61" s="428" t="str">
        <f>Tabla_Taxo[[#This Row],[Objetivo]] &amp; "¦" &amp; Tabla_Taxo[[#This Row],[Sector]] &amp; "¦" &amp; Tabla_Taxo[[#This Row],[Actividad]]</f>
        <v>Adaptación (caso 2)¦Construcción¦Refuerzo y estabilidad de las construcciones para soportar huracanes y tormentas severas.</v>
      </c>
    </row>
    <row r="62" spans="1:19" ht="409.6">
      <c r="A62" s="616" t="s">
        <v>1041</v>
      </c>
      <c r="B62" s="422" t="s">
        <v>386</v>
      </c>
      <c r="C62" s="186" t="s">
        <v>1048</v>
      </c>
      <c r="D62" s="625" t="s">
        <v>1043</v>
      </c>
      <c r="E62" s="186" t="s">
        <v>1044</v>
      </c>
      <c r="F62" s="417" t="s">
        <v>1045</v>
      </c>
      <c r="G62" s="544" t="s">
        <v>1046</v>
      </c>
      <c r="H62" s="544" t="s">
        <v>1046</v>
      </c>
      <c r="I62" s="544" t="s">
        <v>1046</v>
      </c>
      <c r="J62" s="544" t="s">
        <v>1046</v>
      </c>
      <c r="K62" s="544" t="s">
        <v>1046</v>
      </c>
      <c r="L62" s="544" t="s">
        <v>1046</v>
      </c>
      <c r="M62" s="544" t="s">
        <v>1046</v>
      </c>
      <c r="N62" s="544" t="s">
        <v>1046</v>
      </c>
      <c r="O62" s="544" t="s">
        <v>1046</v>
      </c>
      <c r="P62" s="544" t="s">
        <v>1046</v>
      </c>
      <c r="Q62" s="544" t="s">
        <v>1046</v>
      </c>
      <c r="R62" s="544" t="s">
        <v>1046</v>
      </c>
      <c r="S62" s="428" t="str">
        <f>Tabla_Taxo[[#This Row],[Objetivo]] &amp; "¦" &amp; Tabla_Taxo[[#This Row],[Sector]] &amp; "¦" &amp; Tabla_Taxo[[#This Row],[Actividad]]</f>
        <v>Adaptación (caso 2)¦Construcción¦Mejora de los sistemas de drenaje para tener en cuenta las lluvias de gran intensidad (referirse a los criterios de sistemas de aguas pluviales en el sector de Agua).</v>
      </c>
    </row>
    <row r="63" spans="1:19" ht="409.6">
      <c r="A63" s="616" t="s">
        <v>1041</v>
      </c>
      <c r="B63" s="422" t="s">
        <v>386</v>
      </c>
      <c r="C63" s="186" t="s">
        <v>1049</v>
      </c>
      <c r="D63" s="625" t="s">
        <v>1043</v>
      </c>
      <c r="E63" s="186" t="s">
        <v>1044</v>
      </c>
      <c r="F63" s="417" t="s">
        <v>1045</v>
      </c>
      <c r="G63" s="544" t="s">
        <v>1046</v>
      </c>
      <c r="H63" s="544" t="s">
        <v>1046</v>
      </c>
      <c r="I63" s="544" t="s">
        <v>1046</v>
      </c>
      <c r="J63" s="544" t="s">
        <v>1046</v>
      </c>
      <c r="K63" s="544" t="s">
        <v>1046</v>
      </c>
      <c r="L63" s="544" t="s">
        <v>1046</v>
      </c>
      <c r="M63" s="544" t="s">
        <v>1046</v>
      </c>
      <c r="N63" s="544" t="s">
        <v>1046</v>
      </c>
      <c r="O63" s="544" t="s">
        <v>1046</v>
      </c>
      <c r="P63" s="544" t="s">
        <v>1046</v>
      </c>
      <c r="Q63" s="544" t="s">
        <v>1046</v>
      </c>
      <c r="R63" s="544" t="s">
        <v>1046</v>
      </c>
      <c r="S63" s="428" t="str">
        <f>Tabla_Taxo[[#This Row],[Objetivo]] &amp; "¦" &amp; Tabla_Taxo[[#This Row],[Sector]] &amp; "¦" &amp; Tabla_Taxo[[#This Row],[Actividad]]</f>
        <v>Adaptación (caso 2)¦Construcción¦Aumento de los espacios verdes para reducir la acumulación de calor, recolección y cosecha de agua de lluvia y escorrentía superficial (para actividades relacionadas con SUDS, referirse a los criterios de SUDS en el sector de Agua).</v>
      </c>
    </row>
    <row r="64" spans="1:19" ht="409.6">
      <c r="A64" s="616" t="s">
        <v>1041</v>
      </c>
      <c r="B64" s="422" t="s">
        <v>386</v>
      </c>
      <c r="C64" s="186" t="s">
        <v>1050</v>
      </c>
      <c r="D64" s="625" t="s">
        <v>1043</v>
      </c>
      <c r="E64" s="186" t="s">
        <v>1044</v>
      </c>
      <c r="F64" s="417" t="s">
        <v>1045</v>
      </c>
      <c r="G64" s="544" t="s">
        <v>1046</v>
      </c>
      <c r="H64" s="544" t="s">
        <v>1046</v>
      </c>
      <c r="I64" s="544" t="s">
        <v>1046</v>
      </c>
      <c r="J64" s="544" t="s">
        <v>1046</v>
      </c>
      <c r="K64" s="544" t="s">
        <v>1046</v>
      </c>
      <c r="L64" s="544" t="s">
        <v>1046</v>
      </c>
      <c r="M64" s="544" t="s">
        <v>1046</v>
      </c>
      <c r="N64" s="544" t="s">
        <v>1046</v>
      </c>
      <c r="O64" s="544" t="s">
        <v>1046</v>
      </c>
      <c r="P64" s="544" t="s">
        <v>1046</v>
      </c>
      <c r="Q64" s="544" t="s">
        <v>1046</v>
      </c>
      <c r="R64" s="544" t="s">
        <v>1046</v>
      </c>
      <c r="S64" s="428" t="str">
        <f>Tabla_Taxo[[#This Row],[Objetivo]] &amp; "¦" &amp; Tabla_Taxo[[#This Row],[Sector]] &amp; "¦" &amp; Tabla_Taxo[[#This Row],[Actividad]]</f>
        <v>Adaptación (caso 2)¦Construcción¦Uso de materiales aislantes térmicos en las construcciones para mitigar el efecto de ola de calor y reducir el consumo de energía para aire acondicionado.</v>
      </c>
    </row>
    <row r="65" spans="1:19" ht="409.6">
      <c r="A65" s="616" t="s">
        <v>1041</v>
      </c>
      <c r="B65" s="422" t="s">
        <v>386</v>
      </c>
      <c r="C65" s="186" t="s">
        <v>1051</v>
      </c>
      <c r="D65" s="625" t="s">
        <v>1043</v>
      </c>
      <c r="E65" s="186" t="s">
        <v>1044</v>
      </c>
      <c r="F65" s="417" t="s">
        <v>1045</v>
      </c>
      <c r="G65" s="544" t="s">
        <v>1046</v>
      </c>
      <c r="H65" s="544" t="s">
        <v>1046</v>
      </c>
      <c r="I65" s="544" t="s">
        <v>1046</v>
      </c>
      <c r="J65" s="544" t="s">
        <v>1046</v>
      </c>
      <c r="K65" s="544" t="s">
        <v>1046</v>
      </c>
      <c r="L65" s="544" t="s">
        <v>1046</v>
      </c>
      <c r="M65" s="544" t="s">
        <v>1046</v>
      </c>
      <c r="N65" s="544" t="s">
        <v>1046</v>
      </c>
      <c r="O65" s="544" t="s">
        <v>1046</v>
      </c>
      <c r="P65" s="544" t="s">
        <v>1046</v>
      </c>
      <c r="Q65" s="544" t="s">
        <v>1046</v>
      </c>
      <c r="R65" s="544" t="s">
        <v>1046</v>
      </c>
      <c r="S65" s="428" t="str">
        <f>Tabla_Taxo[[#This Row],[Objetivo]] &amp; "¦" &amp; Tabla_Taxo[[#This Row],[Sector]] &amp; "¦" &amp; Tabla_Taxo[[#This Row],[Actividad]]</f>
        <v>Adaptación (caso 2)¦Construcción¦Construcciones bioclimáticas y edificios inteligentes que cumplan con los criterios de elegibilidad establecidos en el sector de Construcción.</v>
      </c>
    </row>
    <row r="66" spans="1:19" ht="306">
      <c r="A66" s="616" t="s">
        <v>1041</v>
      </c>
      <c r="B66" s="422" t="s">
        <v>386</v>
      </c>
      <c r="C66" s="186" t="s">
        <v>1052</v>
      </c>
      <c r="D66" s="625" t="s">
        <v>1043</v>
      </c>
      <c r="E66" s="186" t="s">
        <v>1044</v>
      </c>
      <c r="F66" s="417" t="s">
        <v>1045</v>
      </c>
      <c r="G66" s="544" t="s">
        <v>1046</v>
      </c>
      <c r="H66" s="544" t="s">
        <v>1046</v>
      </c>
      <c r="I66" s="544" t="s">
        <v>1046</v>
      </c>
      <c r="J66" s="544" t="s">
        <v>1046</v>
      </c>
      <c r="K66" s="544" t="s">
        <v>1046</v>
      </c>
      <c r="L66" s="544" t="s">
        <v>1046</v>
      </c>
      <c r="M66" s="544" t="s">
        <v>1046</v>
      </c>
      <c r="N66" s="544" t="s">
        <v>1046</v>
      </c>
      <c r="O66" s="544" t="s">
        <v>1046</v>
      </c>
      <c r="P66" s="544" t="s">
        <v>1046</v>
      </c>
      <c r="Q66" s="544" t="s">
        <v>1046</v>
      </c>
      <c r="R66" s="544" t="s">
        <v>1046</v>
      </c>
      <c r="S66" s="428" t="str">
        <f>Tabla_Taxo[[#This Row],[Objetivo]] &amp; "¦" &amp; Tabla_Taxo[[#This Row],[Sector]] &amp; "¦" &amp; Tabla_Taxo[[#This Row],[Actividad]]</f>
        <v>Adaptación (caso 2)¦Construcción¦Gestión, captación y reciclaje del agua para compensar la escasez de agua en los edificios.</v>
      </c>
    </row>
    <row r="67" spans="1:19" ht="409.6">
      <c r="A67" s="616" t="s">
        <v>1041</v>
      </c>
      <c r="B67" s="422" t="s">
        <v>386</v>
      </c>
      <c r="C67" s="186" t="s">
        <v>1053</v>
      </c>
      <c r="D67" s="625" t="s">
        <v>1043</v>
      </c>
      <c r="E67" s="186" t="s">
        <v>1044</v>
      </c>
      <c r="F67" s="417" t="s">
        <v>1045</v>
      </c>
      <c r="G67" s="544" t="s">
        <v>1046</v>
      </c>
      <c r="H67" s="544" t="s">
        <v>1046</v>
      </c>
      <c r="I67" s="544" t="s">
        <v>1046</v>
      </c>
      <c r="J67" s="544" t="s">
        <v>1046</v>
      </c>
      <c r="K67" s="544" t="s">
        <v>1046</v>
      </c>
      <c r="L67" s="544" t="s">
        <v>1046</v>
      </c>
      <c r="M67" s="544" t="s">
        <v>1046</v>
      </c>
      <c r="N67" s="544" t="s">
        <v>1046</v>
      </c>
      <c r="O67" s="544" t="s">
        <v>1046</v>
      </c>
      <c r="P67" s="544" t="s">
        <v>1046</v>
      </c>
      <c r="Q67" s="544" t="s">
        <v>1046</v>
      </c>
      <c r="R67" s="544" t="s">
        <v>1046</v>
      </c>
      <c r="S67" s="428" t="str">
        <f>Tabla_Taxo[[#This Row],[Objetivo]] &amp; "¦" &amp; Tabla_Taxo[[#This Row],[Sector]] &amp; "¦" &amp; Tabla_Taxo[[#This Row],[Actividad]]</f>
        <v>Adaptación (caso 2)¦Construcción¦Adaptación de construcciones o intervenciones ya existentes para reducir la ineficiencia en el uso de recursos como energía o agua, cumpliendo los criterios establecidos por el sector de construcción, energía o agua.</v>
      </c>
    </row>
    <row r="68" spans="1:19" ht="409.6">
      <c r="A68" s="616" t="s">
        <v>1041</v>
      </c>
      <c r="B68" s="422" t="s">
        <v>399</v>
      </c>
      <c r="C68" s="186" t="s">
        <v>1054</v>
      </c>
      <c r="D68" s="416" t="s">
        <v>1055</v>
      </c>
      <c r="E68" s="417" t="s">
        <v>1056</v>
      </c>
      <c r="F68" s="417"/>
      <c r="G68" s="544" t="s">
        <v>1046</v>
      </c>
      <c r="H68" s="544" t="s">
        <v>1046</v>
      </c>
      <c r="I68" s="544" t="s">
        <v>1046</v>
      </c>
      <c r="J68" s="544" t="s">
        <v>1046</v>
      </c>
      <c r="K68" s="544" t="s">
        <v>1046</v>
      </c>
      <c r="L68" s="544" t="s">
        <v>1046</v>
      </c>
      <c r="M68" s="544" t="s">
        <v>1046</v>
      </c>
      <c r="N68" s="544" t="s">
        <v>1046</v>
      </c>
      <c r="O68" s="544" t="s">
        <v>1046</v>
      </c>
      <c r="P68" s="544" t="s">
        <v>1046</v>
      </c>
      <c r="Q68" s="544" t="s">
        <v>1046</v>
      </c>
      <c r="R68" s="544" t="s">
        <v>1046</v>
      </c>
      <c r="S68" s="428" t="str">
        <f>Tabla_Taxo[[#This Row],[Objetivo]] &amp; "¦" &amp; Tabla_Taxo[[#This Row],[Sector]] &amp; "¦" &amp; Tabla_Taxo[[#This Row],[Actividad]]</f>
        <v>Adaptación (caso 2)¦Manufactura¦Gestión sostenible de las cuencas hidrográficas y protección de los acuíferos, por ejemplo para las industrias que hacen un uso intensivo del agua como las de alimentos y bebidas, refiriendo a los criterios de elegibilidad en el sector de Agua.</v>
      </c>
    </row>
    <row r="69" spans="1:19" ht="409.6">
      <c r="A69" s="616" t="s">
        <v>1041</v>
      </c>
      <c r="B69" s="422" t="s">
        <v>399</v>
      </c>
      <c r="C69" s="186" t="s">
        <v>1057</v>
      </c>
      <c r="D69" s="416" t="s">
        <v>1055</v>
      </c>
      <c r="E69" s="417" t="s">
        <v>1056</v>
      </c>
      <c r="F69" s="417"/>
      <c r="G69" s="544" t="s">
        <v>1046</v>
      </c>
      <c r="H69" s="544" t="s">
        <v>1046</v>
      </c>
      <c r="I69" s="544" t="s">
        <v>1046</v>
      </c>
      <c r="J69" s="544" t="s">
        <v>1046</v>
      </c>
      <c r="K69" s="544" t="s">
        <v>1046</v>
      </c>
      <c r="L69" s="544" t="s">
        <v>1046</v>
      </c>
      <c r="M69" s="544" t="s">
        <v>1046</v>
      </c>
      <c r="N69" s="544" t="s">
        <v>1046</v>
      </c>
      <c r="O69" s="544" t="s">
        <v>1046</v>
      </c>
      <c r="P69" s="544" t="s">
        <v>1046</v>
      </c>
      <c r="Q69" s="544" t="s">
        <v>1046</v>
      </c>
      <c r="R69" s="544" t="s">
        <v>1046</v>
      </c>
      <c r="S69" s="428" t="str">
        <f>Tabla_Taxo[[#This Row],[Objetivo]] &amp; "¦" &amp; Tabla_Taxo[[#This Row],[Sector]] &amp; "¦" &amp; Tabla_Taxo[[#This Row],[Actividad]]</f>
        <v>Adaptación (caso 2)¦Manufactura¦Infraestructura de almacenamiento en frío de materias primas agrícolas para reducir el desperdicio en las cadenas de suministro y mejorar la planeación en las temporadas de baja productividad.</v>
      </c>
    </row>
    <row r="70" spans="1:19" ht="409.6">
      <c r="A70" s="616" t="s">
        <v>1041</v>
      </c>
      <c r="B70" s="422" t="s">
        <v>399</v>
      </c>
      <c r="C70" s="186" t="s">
        <v>1058</v>
      </c>
      <c r="D70" s="416" t="s">
        <v>1055</v>
      </c>
      <c r="E70" s="417" t="s">
        <v>1056</v>
      </c>
      <c r="F70" s="417"/>
      <c r="G70" s="544" t="s">
        <v>1046</v>
      </c>
      <c r="H70" s="544" t="s">
        <v>1046</v>
      </c>
      <c r="I70" s="544" t="s">
        <v>1046</v>
      </c>
      <c r="J70" s="544" t="s">
        <v>1046</v>
      </c>
      <c r="K70" s="544" t="s">
        <v>1046</v>
      </c>
      <c r="L70" s="544" t="s">
        <v>1046</v>
      </c>
      <c r="M70" s="544" t="s">
        <v>1046</v>
      </c>
      <c r="N70" s="544" t="s">
        <v>1046</v>
      </c>
      <c r="O70" s="544" t="s">
        <v>1046</v>
      </c>
      <c r="P70" s="544" t="s">
        <v>1046</v>
      </c>
      <c r="Q70" s="544" t="s">
        <v>1046</v>
      </c>
      <c r="R70" s="544" t="s">
        <v>1046</v>
      </c>
      <c r="S70" s="428" t="str">
        <f>Tabla_Taxo[[#This Row],[Objetivo]] &amp; "¦" &amp; Tabla_Taxo[[#This Row],[Sector]] &amp; "¦" &amp; Tabla_Taxo[[#This Row],[Actividad]]</f>
        <v>Adaptación (caso 2)¦Manufactura¦Producción sostenible de biomasa para garantizar la disponibilidad de materias primas que cumpla con los criterios del sector de Agricultura o Forestal.</v>
      </c>
    </row>
    <row r="71" spans="1:19" ht="409.6">
      <c r="A71" s="616" t="s">
        <v>1041</v>
      </c>
      <c r="B71" s="422" t="s">
        <v>399</v>
      </c>
      <c r="C71" s="186" t="s">
        <v>1059</v>
      </c>
      <c r="D71" s="416" t="s">
        <v>1055</v>
      </c>
      <c r="E71" s="417" t="s">
        <v>1056</v>
      </c>
      <c r="F71" s="417"/>
      <c r="G71" s="544" t="s">
        <v>1046</v>
      </c>
      <c r="H71" s="544" t="s">
        <v>1046</v>
      </c>
      <c r="I71" s="544" t="s">
        <v>1046</v>
      </c>
      <c r="J71" s="544" t="s">
        <v>1046</v>
      </c>
      <c r="K71" s="544" t="s">
        <v>1046</v>
      </c>
      <c r="L71" s="544" t="s">
        <v>1046</v>
      </c>
      <c r="M71" s="544" t="s">
        <v>1046</v>
      </c>
      <c r="N71" s="544" t="s">
        <v>1046</v>
      </c>
      <c r="O71" s="544" t="s">
        <v>1046</v>
      </c>
      <c r="P71" s="544" t="s">
        <v>1046</v>
      </c>
      <c r="Q71" s="544" t="s">
        <v>1046</v>
      </c>
      <c r="R71" s="544" t="s">
        <v>1046</v>
      </c>
      <c r="S71" s="428" t="str">
        <f>Tabla_Taxo[[#This Row],[Objetivo]] &amp; "¦" &amp; Tabla_Taxo[[#This Row],[Sector]] &amp; "¦" &amp; Tabla_Taxo[[#This Row],[Actividad]]</f>
        <v>Adaptación (caso 2)¦Manufactura¦Recolección de agua de lluvia, tratamiento y reutilización de aguas residuales para reducir la demanda de agua dulce en las industrias.</v>
      </c>
    </row>
    <row r="72" spans="1:19" ht="324">
      <c r="A72" s="616" t="s">
        <v>1041</v>
      </c>
      <c r="B72" s="422" t="s">
        <v>399</v>
      </c>
      <c r="C72" s="186" t="s">
        <v>1060</v>
      </c>
      <c r="D72" s="416" t="s">
        <v>1055</v>
      </c>
      <c r="E72" s="417" t="s">
        <v>1056</v>
      </c>
      <c r="F72" s="417"/>
      <c r="G72" s="544" t="s">
        <v>1046</v>
      </c>
      <c r="H72" s="544" t="s">
        <v>1046</v>
      </c>
      <c r="I72" s="544" t="s">
        <v>1046</v>
      </c>
      <c r="J72" s="544" t="s">
        <v>1046</v>
      </c>
      <c r="K72" s="544" t="s">
        <v>1046</v>
      </c>
      <c r="L72" s="544" t="s">
        <v>1046</v>
      </c>
      <c r="M72" s="544" t="s">
        <v>1046</v>
      </c>
      <c r="N72" s="544" t="s">
        <v>1046</v>
      </c>
      <c r="O72" s="544" t="s">
        <v>1046</v>
      </c>
      <c r="P72" s="544" t="s">
        <v>1046</v>
      </c>
      <c r="Q72" s="544" t="s">
        <v>1046</v>
      </c>
      <c r="R72" s="544" t="s">
        <v>1046</v>
      </c>
      <c r="S72" s="428" t="str">
        <f>Tabla_Taxo[[#This Row],[Objetivo]] &amp; "¦" &amp; Tabla_Taxo[[#This Row],[Sector]] &amp; "¦" &amp; Tabla_Taxo[[#This Row],[Actividad]]</f>
        <v>Adaptación (caso 2)¦Manufactura¦Infraestructuras industriales resilientes a inundaciones o a fenómenos meteorológicos extremos.</v>
      </c>
    </row>
    <row r="73" spans="1:19" ht="396">
      <c r="A73" s="616" t="s">
        <v>1041</v>
      </c>
      <c r="B73" s="422" t="s">
        <v>399</v>
      </c>
      <c r="C73" s="186" t="s">
        <v>1061</v>
      </c>
      <c r="D73" s="416" t="s">
        <v>1055</v>
      </c>
      <c r="E73" s="417" t="s">
        <v>1056</v>
      </c>
      <c r="F73" s="417"/>
      <c r="G73" s="544" t="s">
        <v>1046</v>
      </c>
      <c r="H73" s="544" t="s">
        <v>1046</v>
      </c>
      <c r="I73" s="544" t="s">
        <v>1046</v>
      </c>
      <c r="J73" s="544" t="s">
        <v>1046</v>
      </c>
      <c r="K73" s="544" t="s">
        <v>1046</v>
      </c>
      <c r="L73" s="544" t="s">
        <v>1046</v>
      </c>
      <c r="M73" s="544" t="s">
        <v>1046</v>
      </c>
      <c r="N73" s="544" t="s">
        <v>1046</v>
      </c>
      <c r="O73" s="544" t="s">
        <v>1046</v>
      </c>
      <c r="P73" s="544" t="s">
        <v>1046</v>
      </c>
      <c r="Q73" s="544" t="s">
        <v>1046</v>
      </c>
      <c r="R73" s="544" t="s">
        <v>1046</v>
      </c>
      <c r="S73" s="428" t="str">
        <f>Tabla_Taxo[[#This Row],[Objetivo]] &amp; "¦" &amp; Tabla_Taxo[[#This Row],[Sector]] &amp; "¦" &amp; Tabla_Taxo[[#This Row],[Actividad]]</f>
        <v>Adaptación (caso 2)¦Manufactura¦Producción de energía renovable in situ y reducción de la dependencia de la red, revisando los criterios establecidos en el sector de energía.</v>
      </c>
    </row>
    <row r="74" spans="1:19" ht="409.6">
      <c r="A74" s="616" t="s">
        <v>1041</v>
      </c>
      <c r="B74" s="422" t="s">
        <v>399</v>
      </c>
      <c r="C74" s="186" t="s">
        <v>1062</v>
      </c>
      <c r="D74" s="416" t="s">
        <v>1055</v>
      </c>
      <c r="E74" s="417" t="s">
        <v>1056</v>
      </c>
      <c r="F74" s="417"/>
      <c r="G74" s="544" t="s">
        <v>1046</v>
      </c>
      <c r="H74" s="544" t="s">
        <v>1046</v>
      </c>
      <c r="I74" s="544" t="s">
        <v>1046</v>
      </c>
      <c r="J74" s="544" t="s">
        <v>1046</v>
      </c>
      <c r="K74" s="544" t="s">
        <v>1046</v>
      </c>
      <c r="L74" s="544" t="s">
        <v>1046</v>
      </c>
      <c r="M74" s="544" t="s">
        <v>1046</v>
      </c>
      <c r="N74" s="544" t="s">
        <v>1046</v>
      </c>
      <c r="O74" s="544" t="s">
        <v>1046</v>
      </c>
      <c r="P74" s="544" t="s">
        <v>1046</v>
      </c>
      <c r="Q74" s="544" t="s">
        <v>1046</v>
      </c>
      <c r="R74" s="544" t="s">
        <v>1046</v>
      </c>
      <c r="S74" s="428" t="str">
        <f>Tabla_Taxo[[#This Row],[Objetivo]] &amp; "¦" &amp; Tabla_Taxo[[#This Row],[Sector]] &amp; "¦" &amp; Tabla_Taxo[[#This Row],[Actividad]]</f>
        <v>Adaptación (caso 2)¦Manufactura¦Producción eficiente y sostenible utilizando diseño de circularidad, incorporando procesos e infraestructura para reutilizar y reciclar materias primas, así como cambios en el diseño que aumenten la vida útil de los productos en al menos un 50 %.</v>
      </c>
    </row>
    <row r="75" spans="1:19" ht="409.6">
      <c r="A75" s="616" t="s">
        <v>1041</v>
      </c>
      <c r="B75" s="422" t="s">
        <v>399</v>
      </c>
      <c r="C75" s="186" t="s">
        <v>1063</v>
      </c>
      <c r="D75" s="416" t="s">
        <v>1055</v>
      </c>
      <c r="E75" s="417" t="s">
        <v>1056</v>
      </c>
      <c r="F75" s="417"/>
      <c r="G75" s="544" t="s">
        <v>1046</v>
      </c>
      <c r="H75" s="544" t="s">
        <v>1046</v>
      </c>
      <c r="I75" s="544" t="s">
        <v>1046</v>
      </c>
      <c r="J75" s="544" t="s">
        <v>1046</v>
      </c>
      <c r="K75" s="544" t="s">
        <v>1046</v>
      </c>
      <c r="L75" s="544" t="s">
        <v>1046</v>
      </c>
      <c r="M75" s="544" t="s">
        <v>1046</v>
      </c>
      <c r="N75" s="544" t="s">
        <v>1046</v>
      </c>
      <c r="O75" s="544" t="s">
        <v>1046</v>
      </c>
      <c r="P75" s="544" t="s">
        <v>1046</v>
      </c>
      <c r="Q75" s="544" t="s">
        <v>1046</v>
      </c>
      <c r="R75" s="544" t="s">
        <v>1046</v>
      </c>
      <c r="S75" s="428" t="str">
        <f>Tabla_Taxo[[#This Row],[Objetivo]] &amp; "¦" &amp; Tabla_Taxo[[#This Row],[Sector]] &amp; "¦" &amp; Tabla_Taxo[[#This Row],[Actividad]]</f>
        <v>Adaptación (caso 2)¦Manufactura¦Desarrollo e implementación de planes de producción sostenible y respetuosa con las comunidades vulnerables adyacentes, refiriendo a los criterios del sector de agricultura, con evaluación de grupos de participantes suficientemente homogéneos para analizar el riesgo de sostenibilidad de la actividad.</v>
      </c>
    </row>
    <row r="76" spans="1:19" ht="409.6">
      <c r="A76" s="616" t="s">
        <v>1041</v>
      </c>
      <c r="B76" s="422" t="s">
        <v>399</v>
      </c>
      <c r="C76" s="186" t="s">
        <v>1064</v>
      </c>
      <c r="D76" s="416" t="s">
        <v>1055</v>
      </c>
      <c r="E76" s="417" t="s">
        <v>1056</v>
      </c>
      <c r="F76" s="417"/>
      <c r="G76" s="544" t="s">
        <v>1046</v>
      </c>
      <c r="H76" s="544" t="s">
        <v>1046</v>
      </c>
      <c r="I76" s="544" t="s">
        <v>1046</v>
      </c>
      <c r="J76" s="544" t="s">
        <v>1046</v>
      </c>
      <c r="K76" s="544" t="s">
        <v>1046</v>
      </c>
      <c r="L76" s="544" t="s">
        <v>1046</v>
      </c>
      <c r="M76" s="544" t="s">
        <v>1046</v>
      </c>
      <c r="N76" s="544" t="s">
        <v>1046</v>
      </c>
      <c r="O76" s="544" t="s">
        <v>1046</v>
      </c>
      <c r="P76" s="544" t="s">
        <v>1046</v>
      </c>
      <c r="Q76" s="544" t="s">
        <v>1046</v>
      </c>
      <c r="R76" s="544" t="s">
        <v>1046</v>
      </c>
      <c r="S76" s="428" t="str">
        <f>Tabla_Taxo[[#This Row],[Objetivo]] &amp; "¦" &amp; Tabla_Taxo[[#This Row],[Sector]] &amp; "¦" &amp; Tabla_Taxo[[#This Row],[Actividad]]</f>
        <v>Adaptación (caso 2)¦Manufactura¦Implementación de prácticas y servicios profesionales relacionados con la compra sostenible para mejorar la eficiencia de las cadenas de suministro, incluyendo criterios y requisitos establecidos en la taxonomía para los proveedores.</v>
      </c>
    </row>
    <row r="77" spans="1:19" ht="409.6">
      <c r="A77" s="616" t="s">
        <v>1041</v>
      </c>
      <c r="B77" s="422" t="s">
        <v>1065</v>
      </c>
      <c r="C77" s="186" t="s">
        <v>1066</v>
      </c>
      <c r="D77" s="416" t="s">
        <v>1067</v>
      </c>
      <c r="E77" s="417" t="s">
        <v>1056</v>
      </c>
      <c r="F77" s="417"/>
      <c r="G77" s="544" t="s">
        <v>1046</v>
      </c>
      <c r="H77" s="544" t="s">
        <v>1046</v>
      </c>
      <c r="I77" s="544" t="s">
        <v>1046</v>
      </c>
      <c r="J77" s="544" t="s">
        <v>1046</v>
      </c>
      <c r="K77" s="544" t="s">
        <v>1046</v>
      </c>
      <c r="L77" s="544" t="s">
        <v>1046</v>
      </c>
      <c r="M77" s="544" t="s">
        <v>1046</v>
      </c>
      <c r="N77" s="544" t="s">
        <v>1046</v>
      </c>
      <c r="O77" s="544" t="s">
        <v>1046</v>
      </c>
      <c r="P77" s="544" t="s">
        <v>1046</v>
      </c>
      <c r="Q77" s="544" t="s">
        <v>1046</v>
      </c>
      <c r="R77" s="544" t="s">
        <v>1046</v>
      </c>
      <c r="S77" s="428" t="str">
        <f>Tabla_Taxo[[#This Row],[Objetivo]] &amp; "¦" &amp; Tabla_Taxo[[#This Row],[Sector]] &amp; "¦" &amp; Tabla_Taxo[[#This Row],[Actividad]]</f>
        <v>Adaptación (caso 2)¦Gestión de residuos y captura de emisiones¦Medidas de prevención de inundaciones para plantas de acopio, reciclaje, tratamiento o disposición final.</v>
      </c>
    </row>
    <row r="78" spans="1:19" ht="409.6">
      <c r="A78" s="616" t="s">
        <v>1041</v>
      </c>
      <c r="B78" s="422" t="s">
        <v>1065</v>
      </c>
      <c r="C78" s="186" t="s">
        <v>1068</v>
      </c>
      <c r="D78" s="416" t="s">
        <v>1067</v>
      </c>
      <c r="E78" s="417" t="s">
        <v>1056</v>
      </c>
      <c r="F78" s="417"/>
      <c r="G78" s="544" t="s">
        <v>1046</v>
      </c>
      <c r="H78" s="544" t="s">
        <v>1046</v>
      </c>
      <c r="I78" s="544" t="s">
        <v>1046</v>
      </c>
      <c r="J78" s="544" t="s">
        <v>1046</v>
      </c>
      <c r="K78" s="544" t="s">
        <v>1046</v>
      </c>
      <c r="L78" s="544" t="s">
        <v>1046</v>
      </c>
      <c r="M78" s="544" t="s">
        <v>1046</v>
      </c>
      <c r="N78" s="544" t="s">
        <v>1046</v>
      </c>
      <c r="O78" s="544" t="s">
        <v>1046</v>
      </c>
      <c r="P78" s="544" t="s">
        <v>1046</v>
      </c>
      <c r="Q78" s="544" t="s">
        <v>1046</v>
      </c>
      <c r="R78" s="544" t="s">
        <v>1046</v>
      </c>
      <c r="S78" s="428" t="str">
        <f>Tabla_Taxo[[#This Row],[Objetivo]] &amp; "¦" &amp; Tabla_Taxo[[#This Row],[Sector]] &amp; "¦" &amp; Tabla_Taxo[[#This Row],[Actividad]]</f>
        <v>Adaptación (caso 2)¦Gestión de residuos y captura de emisiones¦Medidas para mitigar el riesgo de incendios en los rellenos sanitarios debido al aumento de la temperatura.</v>
      </c>
    </row>
    <row r="79" spans="1:19" ht="409.6">
      <c r="A79" s="616" t="s">
        <v>1041</v>
      </c>
      <c r="B79" s="422" t="s">
        <v>1065</v>
      </c>
      <c r="C79" s="186" t="s">
        <v>1069</v>
      </c>
      <c r="D79" s="416" t="s">
        <v>1067</v>
      </c>
      <c r="E79" s="417" t="s">
        <v>1056</v>
      </c>
      <c r="F79" s="417"/>
      <c r="G79" s="544" t="s">
        <v>1046</v>
      </c>
      <c r="H79" s="544" t="s">
        <v>1046</v>
      </c>
      <c r="I79" s="544" t="s">
        <v>1046</v>
      </c>
      <c r="J79" s="544" t="s">
        <v>1046</v>
      </c>
      <c r="K79" s="544" t="s">
        <v>1046</v>
      </c>
      <c r="L79" s="544" t="s">
        <v>1046</v>
      </c>
      <c r="M79" s="544" t="s">
        <v>1046</v>
      </c>
      <c r="N79" s="544" t="s">
        <v>1046</v>
      </c>
      <c r="O79" s="544" t="s">
        <v>1046</v>
      </c>
      <c r="P79" s="544" t="s">
        <v>1046</v>
      </c>
      <c r="Q79" s="544" t="s">
        <v>1046</v>
      </c>
      <c r="R79" s="544" t="s">
        <v>1046</v>
      </c>
      <c r="S79" s="428" t="str">
        <f>Tabla_Taxo[[#This Row],[Objetivo]] &amp; "¦" &amp; Tabla_Taxo[[#This Row],[Sector]] &amp; "¦" &amp; Tabla_Taxo[[#This Row],[Actividad]]</f>
        <v>Adaptación (caso 2)¦Gestión de residuos y captura de emisiones¦Medidas para incentivar la separación en la fuente, revisando los criterios establecidos en el sector de residuos para sistemas de recolección y transporte, si aplica.</v>
      </c>
    </row>
    <row r="80" spans="1:19" ht="342">
      <c r="A80" s="616" t="s">
        <v>1041</v>
      </c>
      <c r="B80" s="422" t="s">
        <v>1065</v>
      </c>
      <c r="C80" s="186" t="s">
        <v>1070</v>
      </c>
      <c r="D80" s="416" t="s">
        <v>1067</v>
      </c>
      <c r="E80" s="417" t="s">
        <v>1056</v>
      </c>
      <c r="F80" s="417"/>
      <c r="G80" s="544" t="s">
        <v>1046</v>
      </c>
      <c r="H80" s="544" t="s">
        <v>1046</v>
      </c>
      <c r="I80" s="544" t="s">
        <v>1046</v>
      </c>
      <c r="J80" s="544" t="s">
        <v>1046</v>
      </c>
      <c r="K80" s="544" t="s">
        <v>1046</v>
      </c>
      <c r="L80" s="544" t="s">
        <v>1046</v>
      </c>
      <c r="M80" s="544" t="s">
        <v>1046</v>
      </c>
      <c r="N80" s="544" t="s">
        <v>1046</v>
      </c>
      <c r="O80" s="544" t="s">
        <v>1046</v>
      </c>
      <c r="P80" s="544" t="s">
        <v>1046</v>
      </c>
      <c r="Q80" s="544" t="s">
        <v>1046</v>
      </c>
      <c r="R80" s="544" t="s">
        <v>1046</v>
      </c>
      <c r="S80" s="428" t="str">
        <f>Tabla_Taxo[[#This Row],[Objetivo]] &amp; "¦" &amp; Tabla_Taxo[[#This Row],[Sector]] &amp; "¦" &amp; Tabla_Taxo[[#This Row],[Actividad]]</f>
        <v>Adaptación (caso 2)¦Gestión de residuos y captura de emisiones¦Implementación de sistemas de alerta temprana y detección de fugas de metano.</v>
      </c>
    </row>
    <row r="81" spans="1:19" ht="409.6">
      <c r="A81" s="616" t="s">
        <v>1041</v>
      </c>
      <c r="B81" s="422" t="s">
        <v>1065</v>
      </c>
      <c r="C81" s="186" t="s">
        <v>1071</v>
      </c>
      <c r="D81" s="416" t="s">
        <v>1067</v>
      </c>
      <c r="E81" s="417" t="s">
        <v>1056</v>
      </c>
      <c r="F81" s="417"/>
      <c r="G81" s="544" t="s">
        <v>1046</v>
      </c>
      <c r="H81" s="544" t="s">
        <v>1046</v>
      </c>
      <c r="I81" s="544" t="s">
        <v>1046</v>
      </c>
      <c r="J81" s="544" t="s">
        <v>1046</v>
      </c>
      <c r="K81" s="544" t="s">
        <v>1046</v>
      </c>
      <c r="L81" s="544" t="s">
        <v>1046</v>
      </c>
      <c r="M81" s="544" t="s">
        <v>1046</v>
      </c>
      <c r="N81" s="544" t="s">
        <v>1046</v>
      </c>
      <c r="O81" s="544" t="s">
        <v>1046</v>
      </c>
      <c r="P81" s="544" t="s">
        <v>1046</v>
      </c>
      <c r="Q81" s="544" t="s">
        <v>1046</v>
      </c>
      <c r="R81" s="544" t="s">
        <v>1046</v>
      </c>
      <c r="S81" s="428" t="str">
        <f>Tabla_Taxo[[#This Row],[Objetivo]] &amp; "¦" &amp; Tabla_Taxo[[#This Row],[Sector]] &amp; "¦" &amp; Tabla_Taxo[[#This Row],[Actividad]]</f>
        <v>Adaptación (caso 2)¦Gestión de residuos y captura de emisiones¦Aprovechamiento de residuos orgánicos para reemplazar el fertilizante sintético por abono orgánico, refiriendo a los criterios de la actividad de compostaje en el sector de residuos.</v>
      </c>
    </row>
    <row r="82" spans="1:19" ht="409.6">
      <c r="A82" s="616" t="s">
        <v>1041</v>
      </c>
      <c r="B82" s="422" t="s">
        <v>1065</v>
      </c>
      <c r="C82" s="186" t="s">
        <v>1072</v>
      </c>
      <c r="D82" s="416" t="s">
        <v>1067</v>
      </c>
      <c r="E82" s="417" t="s">
        <v>1056</v>
      </c>
      <c r="F82" s="417"/>
      <c r="G82" s="544" t="s">
        <v>1046</v>
      </c>
      <c r="H82" s="544" t="s">
        <v>1046</v>
      </c>
      <c r="I82" s="544" t="s">
        <v>1046</v>
      </c>
      <c r="J82" s="544" t="s">
        <v>1046</v>
      </c>
      <c r="K82" s="544" t="s">
        <v>1046</v>
      </c>
      <c r="L82" s="544" t="s">
        <v>1046</v>
      </c>
      <c r="M82" s="544" t="s">
        <v>1046</v>
      </c>
      <c r="N82" s="544" t="s">
        <v>1046</v>
      </c>
      <c r="O82" s="544" t="s">
        <v>1046</v>
      </c>
      <c r="P82" s="544" t="s">
        <v>1046</v>
      </c>
      <c r="Q82" s="544" t="s">
        <v>1046</v>
      </c>
      <c r="R82" s="544" t="s">
        <v>1046</v>
      </c>
      <c r="S82" s="428" t="str">
        <f>Tabla_Taxo[[#This Row],[Objetivo]] &amp; "¦" &amp; Tabla_Taxo[[#This Row],[Sector]] &amp; "¦" &amp; Tabla_Taxo[[#This Row],[Actividad]]</f>
        <v>Adaptación (caso 2)¦Gestión de residuos y captura de emisiones¦Aprovechamiento de residuos para la producción de biogás para reemplazar el uso de leña en hogares rurales, solo para sistemas rurales y de pequeña escala, considerando la minimización de fugas de metano en el diseño y operación y sin necesidad de implementar sistemas de detección de fugas como se indica en los criterios de digestión anaerobia en el sector de residuos</v>
      </c>
    </row>
    <row r="83" spans="1:19" ht="409.6">
      <c r="A83" s="616" t="s">
        <v>1041</v>
      </c>
      <c r="B83" s="422" t="s">
        <v>401</v>
      </c>
      <c r="C83" s="186" t="s">
        <v>1073</v>
      </c>
      <c r="D83" s="186" t="s">
        <v>1074</v>
      </c>
      <c r="E83" s="417" t="s">
        <v>1056</v>
      </c>
      <c r="F83" s="417"/>
      <c r="G83" s="544" t="s">
        <v>1046</v>
      </c>
      <c r="H83" s="544" t="s">
        <v>1046</v>
      </c>
      <c r="I83" s="544" t="s">
        <v>1046</v>
      </c>
      <c r="J83" s="544" t="s">
        <v>1046</v>
      </c>
      <c r="K83" s="544" t="s">
        <v>1046</v>
      </c>
      <c r="L83" s="544" t="s">
        <v>1046</v>
      </c>
      <c r="M83" s="544" t="s">
        <v>1046</v>
      </c>
      <c r="N83" s="544" t="s">
        <v>1046</v>
      </c>
      <c r="O83" s="544" t="s">
        <v>1046</v>
      </c>
      <c r="P83" s="544" t="s">
        <v>1046</v>
      </c>
      <c r="Q83" s="544" t="s">
        <v>1046</v>
      </c>
      <c r="R83" s="544" t="s">
        <v>1046</v>
      </c>
      <c r="S83" s="428" t="str">
        <f>Tabla_Taxo[[#This Row],[Objetivo]] &amp; "¦" &amp; Tabla_Taxo[[#This Row],[Sector]] &amp; "¦" &amp; Tabla_Taxo[[#This Row],[Actividad]]</f>
        <v>Adaptación (caso 2)¦Suministro y tratamiento de agua¦Preferencia por soluciones basadas en la naturaleza, por ejemplo SUDS (Sistemas Urbanos de Drenaje Sostenible).</v>
      </c>
    </row>
    <row r="84" spans="1:19" ht="396">
      <c r="A84" s="616" t="s">
        <v>1041</v>
      </c>
      <c r="B84" s="422" t="s">
        <v>401</v>
      </c>
      <c r="C84" s="186" t="s">
        <v>1075</v>
      </c>
      <c r="D84" s="186" t="s">
        <v>1074</v>
      </c>
      <c r="E84" s="417" t="s">
        <v>1056</v>
      </c>
      <c r="F84" s="417"/>
      <c r="G84" s="544" t="s">
        <v>1046</v>
      </c>
      <c r="H84" s="544" t="s">
        <v>1046</v>
      </c>
      <c r="I84" s="544" t="s">
        <v>1046</v>
      </c>
      <c r="J84" s="544" t="s">
        <v>1046</v>
      </c>
      <c r="K84" s="544" t="s">
        <v>1046</v>
      </c>
      <c r="L84" s="544" t="s">
        <v>1046</v>
      </c>
      <c r="M84" s="544" t="s">
        <v>1046</v>
      </c>
      <c r="N84" s="544" t="s">
        <v>1046</v>
      </c>
      <c r="O84" s="544" t="s">
        <v>1046</v>
      </c>
      <c r="P84" s="544" t="s">
        <v>1046</v>
      </c>
      <c r="Q84" s="544" t="s">
        <v>1046</v>
      </c>
      <c r="R84" s="544" t="s">
        <v>1046</v>
      </c>
      <c r="S84" s="428" t="str">
        <f>Tabla_Taxo[[#This Row],[Objetivo]] &amp; "¦" &amp; Tabla_Taxo[[#This Row],[Sector]] &amp; "¦" &amp; Tabla_Taxo[[#This Row],[Actividad]]</f>
        <v>Adaptación (caso 2)¦Suministro y tratamiento de agua¦Protección y restauración de la naturaleza y del capital natural, por ejemplo humedales y manglares.</v>
      </c>
    </row>
    <row r="85" spans="1:19" ht="409.6">
      <c r="A85" s="616" t="s">
        <v>1041</v>
      </c>
      <c r="B85" s="422" t="s">
        <v>401</v>
      </c>
      <c r="C85" s="186" t="s">
        <v>1076</v>
      </c>
      <c r="D85" s="186" t="s">
        <v>1074</v>
      </c>
      <c r="E85" s="417" t="s">
        <v>1056</v>
      </c>
      <c r="F85" s="417"/>
      <c r="G85" s="544" t="s">
        <v>1046</v>
      </c>
      <c r="H85" s="544" t="s">
        <v>1046</v>
      </c>
      <c r="I85" s="544" t="s">
        <v>1046</v>
      </c>
      <c r="J85" s="544" t="s">
        <v>1046</v>
      </c>
      <c r="K85" s="544" t="s">
        <v>1046</v>
      </c>
      <c r="L85" s="544" t="s">
        <v>1046</v>
      </c>
      <c r="M85" s="544" t="s">
        <v>1046</v>
      </c>
      <c r="N85" s="544" t="s">
        <v>1046</v>
      </c>
      <c r="O85" s="544" t="s">
        <v>1046</v>
      </c>
      <c r="P85" s="544" t="s">
        <v>1046</v>
      </c>
      <c r="Q85" s="544" t="s">
        <v>1046</v>
      </c>
      <c r="R85" s="544" t="s">
        <v>1046</v>
      </c>
      <c r="S85" s="428" t="str">
        <f>Tabla_Taxo[[#This Row],[Objetivo]] &amp; "¦" &amp; Tabla_Taxo[[#This Row],[Sector]] &amp; "¦" &amp; Tabla_Taxo[[#This Row],[Actividad]]</f>
        <v>Adaptación (caso 2)¦Suministro y tratamiento de agua¦Protección y gestión eficaz de las cuencas hidrográficas y los acuíferos, por ejemplo protección y asignación de las aguas subterráneas y del bosque de galería.</v>
      </c>
    </row>
    <row r="86" spans="1:19" ht="324">
      <c r="A86" s="616" t="s">
        <v>1041</v>
      </c>
      <c r="B86" s="422" t="s">
        <v>401</v>
      </c>
      <c r="C86" s="186" t="s">
        <v>1077</v>
      </c>
      <c r="D86" s="186" t="s">
        <v>1074</v>
      </c>
      <c r="E86" s="417" t="s">
        <v>1056</v>
      </c>
      <c r="F86" s="417"/>
      <c r="G86" s="544" t="s">
        <v>1046</v>
      </c>
      <c r="H86" s="544" t="s">
        <v>1046</v>
      </c>
      <c r="I86" s="544" t="s">
        <v>1046</v>
      </c>
      <c r="J86" s="544" t="s">
        <v>1046</v>
      </c>
      <c r="K86" s="544" t="s">
        <v>1046</v>
      </c>
      <c r="L86" s="544" t="s">
        <v>1046</v>
      </c>
      <c r="M86" s="544" t="s">
        <v>1046</v>
      </c>
      <c r="N86" s="544" t="s">
        <v>1046</v>
      </c>
      <c r="O86" s="544" t="s">
        <v>1046</v>
      </c>
      <c r="P86" s="544" t="s">
        <v>1046</v>
      </c>
      <c r="Q86" s="544" t="s">
        <v>1046</v>
      </c>
      <c r="R86" s="544" t="s">
        <v>1046</v>
      </c>
      <c r="S86" s="428" t="str">
        <f>Tabla_Taxo[[#This Row],[Objetivo]] &amp; "¦" &amp; Tabla_Taxo[[#This Row],[Sector]] &amp; "¦" &amp; Tabla_Taxo[[#This Row],[Actividad]]</f>
        <v>Adaptación (caso 2)¦Suministro y tratamiento de agua¦Infraestructura azul y verde, por ejemplo drenajes sostenibles y espacios urbanos verdes.</v>
      </c>
    </row>
    <row r="87" spans="1:19" ht="409.6">
      <c r="A87" s="616" t="s">
        <v>1041</v>
      </c>
      <c r="B87" s="422" t="s">
        <v>401</v>
      </c>
      <c r="C87" s="186" t="s">
        <v>1078</v>
      </c>
      <c r="D87" s="186" t="s">
        <v>1074</v>
      </c>
      <c r="E87" s="417" t="s">
        <v>1056</v>
      </c>
      <c r="F87" s="417"/>
      <c r="G87" s="544" t="s">
        <v>1046</v>
      </c>
      <c r="H87" s="544" t="s">
        <v>1046</v>
      </c>
      <c r="I87" s="544" t="s">
        <v>1046</v>
      </c>
      <c r="J87" s="544" t="s">
        <v>1046</v>
      </c>
      <c r="K87" s="544" t="s">
        <v>1046</v>
      </c>
      <c r="L87" s="544" t="s">
        <v>1046</v>
      </c>
      <c r="M87" s="544" t="s">
        <v>1046</v>
      </c>
      <c r="N87" s="544" t="s">
        <v>1046</v>
      </c>
      <c r="O87" s="544" t="s">
        <v>1046</v>
      </c>
      <c r="P87" s="544" t="s">
        <v>1046</v>
      </c>
      <c r="Q87" s="544" t="s">
        <v>1046</v>
      </c>
      <c r="R87" s="544" t="s">
        <v>1046</v>
      </c>
      <c r="S87" s="428" t="str">
        <f>Tabla_Taxo[[#This Row],[Objetivo]] &amp; "¦" &amp; Tabla_Taxo[[#This Row],[Sector]] &amp; "¦" &amp; Tabla_Taxo[[#This Row],[Actividad]]</f>
        <v>Adaptación (caso 2)¦Suministro y tratamiento de agua¦Mejora de la capacidad de drenaje de las aguas pluviales, especialmente para las infraestructuras urbanas, por ejemplo pavimentos permeables, adoquines y jardines de lluvia.</v>
      </c>
    </row>
    <row r="88" spans="1:19" ht="270">
      <c r="A88" s="616" t="s">
        <v>1041</v>
      </c>
      <c r="B88" s="422" t="s">
        <v>401</v>
      </c>
      <c r="C88" s="186" t="s">
        <v>1079</v>
      </c>
      <c r="D88" s="186" t="s">
        <v>1074</v>
      </c>
      <c r="E88" s="417" t="s">
        <v>1056</v>
      </c>
      <c r="F88" s="417"/>
      <c r="G88" s="544" t="s">
        <v>1046</v>
      </c>
      <c r="H88" s="544" t="s">
        <v>1046</v>
      </c>
      <c r="I88" s="544" t="s">
        <v>1046</v>
      </c>
      <c r="J88" s="544" t="s">
        <v>1046</v>
      </c>
      <c r="K88" s="544" t="s">
        <v>1046</v>
      </c>
      <c r="L88" s="544" t="s">
        <v>1046</v>
      </c>
      <c r="M88" s="544" t="s">
        <v>1046</v>
      </c>
      <c r="N88" s="544" t="s">
        <v>1046</v>
      </c>
      <c r="O88" s="544" t="s">
        <v>1046</v>
      </c>
      <c r="P88" s="544" t="s">
        <v>1046</v>
      </c>
      <c r="Q88" s="544" t="s">
        <v>1046</v>
      </c>
      <c r="R88" s="544" t="s">
        <v>1046</v>
      </c>
      <c r="S88" s="428" t="str">
        <f>Tabla_Taxo[[#This Row],[Objetivo]] &amp; "¦" &amp; Tabla_Taxo[[#This Row],[Sector]] &amp; "¦" &amp; Tabla_Taxo[[#This Row],[Actividad]]</f>
        <v>Adaptación (caso 2)¦Suministro y tratamiento de agua¦Gestión y almacenamiento del agua, por ejemplo embalses.</v>
      </c>
    </row>
    <row r="89" spans="1:19" ht="409.6">
      <c r="A89" s="616" t="s">
        <v>1041</v>
      </c>
      <c r="B89" s="422" t="s">
        <v>401</v>
      </c>
      <c r="C89" s="186" t="s">
        <v>1080</v>
      </c>
      <c r="D89" s="186" t="s">
        <v>1074</v>
      </c>
      <c r="E89" s="417" t="s">
        <v>1056</v>
      </c>
      <c r="F89" s="417"/>
      <c r="G89" s="544" t="s">
        <v>1046</v>
      </c>
      <c r="H89" s="544" t="s">
        <v>1046</v>
      </c>
      <c r="I89" s="544" t="s">
        <v>1046</v>
      </c>
      <c r="J89" s="544" t="s">
        <v>1046</v>
      </c>
      <c r="K89" s="544" t="s">
        <v>1046</v>
      </c>
      <c r="L89" s="544" t="s">
        <v>1046</v>
      </c>
      <c r="M89" s="544" t="s">
        <v>1046</v>
      </c>
      <c r="N89" s="544" t="s">
        <v>1046</v>
      </c>
      <c r="O89" s="544" t="s">
        <v>1046</v>
      </c>
      <c r="P89" s="544" t="s">
        <v>1046</v>
      </c>
      <c r="Q89" s="544" t="s">
        <v>1046</v>
      </c>
      <c r="R89" s="544" t="s">
        <v>1046</v>
      </c>
      <c r="S89" s="428" t="str">
        <f>Tabla_Taxo[[#This Row],[Objetivo]] &amp; "¦" &amp; Tabla_Taxo[[#This Row],[Sector]] &amp; "¦" &amp; Tabla_Taxo[[#This Row],[Actividad]]</f>
        <v>Adaptación (caso 2)¦Suministro y tratamiento de agua¦Sistemas de vigilancia y meteorología, por ejemplo para controlar los fenómenos meteorológicos y sistemas de alerta temprana, revisando los criterios específicos en el sector de TIC.</v>
      </c>
    </row>
    <row r="90" spans="1:19" ht="409.6">
      <c r="A90" s="616" t="s">
        <v>1041</v>
      </c>
      <c r="B90" s="422" t="s">
        <v>401</v>
      </c>
      <c r="C90" s="186" t="s">
        <v>1081</v>
      </c>
      <c r="D90" s="186" t="s">
        <v>1074</v>
      </c>
      <c r="E90" s="417" t="s">
        <v>1056</v>
      </c>
      <c r="F90" s="417"/>
      <c r="G90" s="544" t="s">
        <v>1046</v>
      </c>
      <c r="H90" s="544" t="s">
        <v>1046</v>
      </c>
      <c r="I90" s="544" t="s">
        <v>1046</v>
      </c>
      <c r="J90" s="544" t="s">
        <v>1046</v>
      </c>
      <c r="K90" s="544" t="s">
        <v>1046</v>
      </c>
      <c r="L90" s="544" t="s">
        <v>1046</v>
      </c>
      <c r="M90" s="544" t="s">
        <v>1046</v>
      </c>
      <c r="N90" s="544" t="s">
        <v>1046</v>
      </c>
      <c r="O90" s="544" t="s">
        <v>1046</v>
      </c>
      <c r="P90" s="544" t="s">
        <v>1046</v>
      </c>
      <c r="Q90" s="544" t="s">
        <v>1046</v>
      </c>
      <c r="R90" s="544" t="s">
        <v>1046</v>
      </c>
      <c r="S90" s="428" t="str">
        <f>Tabla_Taxo[[#This Row],[Objetivo]] &amp; "¦" &amp; Tabla_Taxo[[#This Row],[Sector]] &amp; "¦" &amp; Tabla_Taxo[[#This Row],[Actividad]]</f>
        <v>Adaptación (caso 2)¦Suministro y tratamiento de agua¦Sistemas de alerta temprana de tormentas, sequías, inundaciones o falla de presa, así como de calidad del agua o procesos de monitoreo de la cantidad, revisando los criterios específicos en el sector de TIC.</v>
      </c>
    </row>
    <row r="91" spans="1:19" ht="288">
      <c r="A91" s="616" t="s">
        <v>1041</v>
      </c>
      <c r="B91" s="422" t="s">
        <v>401</v>
      </c>
      <c r="C91" s="186" t="s">
        <v>1082</v>
      </c>
      <c r="D91" s="186" t="s">
        <v>1074</v>
      </c>
      <c r="E91" s="417" t="s">
        <v>1056</v>
      </c>
      <c r="F91" s="417"/>
      <c r="G91" s="544" t="s">
        <v>1046</v>
      </c>
      <c r="H91" s="544" t="s">
        <v>1046</v>
      </c>
      <c r="I91" s="544" t="s">
        <v>1046</v>
      </c>
      <c r="J91" s="544" t="s">
        <v>1046</v>
      </c>
      <c r="K91" s="544" t="s">
        <v>1046</v>
      </c>
      <c r="L91" s="544" t="s">
        <v>1046</v>
      </c>
      <c r="M91" s="544" t="s">
        <v>1046</v>
      </c>
      <c r="N91" s="544" t="s">
        <v>1046</v>
      </c>
      <c r="O91" s="544" t="s">
        <v>1046</v>
      </c>
      <c r="P91" s="544" t="s">
        <v>1046</v>
      </c>
      <c r="Q91" s="544" t="s">
        <v>1046</v>
      </c>
      <c r="R91" s="544" t="s">
        <v>1046</v>
      </c>
      <c r="S91" s="428" t="str">
        <f>Tabla_Taxo[[#This Row],[Objetivo]] &amp; "¦" &amp; Tabla_Taxo[[#This Row],[Sector]] &amp; "¦" &amp; Tabla_Taxo[[#This Row],[Actividad]]</f>
        <v>Adaptación (caso 2)¦Suministro y tratamiento de agua¦Resiliencia de las infraestructuras de agua potable y residual, entre otras.</v>
      </c>
    </row>
    <row r="92" spans="1:19" ht="409.6">
      <c r="A92" s="616" t="s">
        <v>1041</v>
      </c>
      <c r="B92" s="422" t="s">
        <v>401</v>
      </c>
      <c r="C92" s="186" t="s">
        <v>1083</v>
      </c>
      <c r="D92" s="186" t="s">
        <v>1074</v>
      </c>
      <c r="E92" s="417" t="s">
        <v>1056</v>
      </c>
      <c r="F92" s="417"/>
      <c r="G92" s="544" t="s">
        <v>1046</v>
      </c>
      <c r="H92" s="544" t="s">
        <v>1046</v>
      </c>
      <c r="I92" s="544" t="s">
        <v>1046</v>
      </c>
      <c r="J92" s="544" t="s">
        <v>1046</v>
      </c>
      <c r="K92" s="544" t="s">
        <v>1046</v>
      </c>
      <c r="L92" s="544" t="s">
        <v>1046</v>
      </c>
      <c r="M92" s="544" t="s">
        <v>1046</v>
      </c>
      <c r="N92" s="544" t="s">
        <v>1046</v>
      </c>
      <c r="O92" s="544" t="s">
        <v>1046</v>
      </c>
      <c r="P92" s="544" t="s">
        <v>1046</v>
      </c>
      <c r="Q92" s="544" t="s">
        <v>1046</v>
      </c>
      <c r="R92" s="544" t="s">
        <v>1046</v>
      </c>
      <c r="S92" s="428" t="str">
        <f>Tabla_Taxo[[#This Row],[Objetivo]] &amp; "¦" &amp; Tabla_Taxo[[#This Row],[Sector]] &amp; "¦" &amp; Tabla_Taxo[[#This Row],[Actividad]]</f>
        <v>Adaptación (caso 2)¦Suministro y tratamiento de agua¦Sistemas de tratamiento de aguas residuales con soluciones basadas en la naturaleza como humedales artificiales para fertiirrigación, refiriendo a los criterios del Uso del Suelo para asegurar que no hay daños a los objetivos ambientales.</v>
      </c>
    </row>
    <row r="93" spans="1:19" ht="409.6">
      <c r="A93" s="616" t="s">
        <v>1041</v>
      </c>
      <c r="B93" s="419" t="s">
        <v>418</v>
      </c>
      <c r="C93" s="186" t="s">
        <v>1084</v>
      </c>
      <c r="D93" s="186" t="s">
        <v>1085</v>
      </c>
      <c r="E93" s="417" t="s">
        <v>1056</v>
      </c>
      <c r="F93" s="417"/>
      <c r="G93" s="544" t="s">
        <v>1046</v>
      </c>
      <c r="H93" s="544" t="s">
        <v>1046</v>
      </c>
      <c r="I93" s="544" t="s">
        <v>1046</v>
      </c>
      <c r="J93" s="544" t="s">
        <v>1046</v>
      </c>
      <c r="K93" s="544" t="s">
        <v>1046</v>
      </c>
      <c r="L93" s="544" t="s">
        <v>1046</v>
      </c>
      <c r="M93" s="544" t="s">
        <v>1046</v>
      </c>
      <c r="N93" s="544" t="s">
        <v>1046</v>
      </c>
      <c r="O93" s="544" t="s">
        <v>1046</v>
      </c>
      <c r="P93" s="544" t="s">
        <v>1046</v>
      </c>
      <c r="Q93" s="544" t="s">
        <v>1046</v>
      </c>
      <c r="R93" s="544" t="s">
        <v>1046</v>
      </c>
      <c r="S93" s="428" t="str">
        <f>Tabla_Taxo[[#This Row],[Objetivo]] &amp; "¦" &amp; Tabla_Taxo[[#This Row],[Sector]] &amp; "¦" &amp; Tabla_Taxo[[#This Row],[Actividad]]</f>
        <v>Adaptación (caso 2)¦Suministro de electricidad, gas, vapor y aire acondicionado​¦Cableado subterráneo de sistemas de transmisión y distribución de electricidad en zonas vulnerables a tormentas y huracanes.</v>
      </c>
    </row>
    <row r="94" spans="1:19" ht="409.6">
      <c r="A94" s="616" t="s">
        <v>1041</v>
      </c>
      <c r="B94" s="419" t="s">
        <v>418</v>
      </c>
      <c r="C94" s="186" t="s">
        <v>1086</v>
      </c>
      <c r="D94" s="186" t="s">
        <v>1085</v>
      </c>
      <c r="E94" s="417" t="s">
        <v>1056</v>
      </c>
      <c r="F94" s="417"/>
      <c r="G94" s="544" t="s">
        <v>1046</v>
      </c>
      <c r="H94" s="544" t="s">
        <v>1046</v>
      </c>
      <c r="I94" s="544" t="s">
        <v>1046</v>
      </c>
      <c r="J94" s="544" t="s">
        <v>1046</v>
      </c>
      <c r="K94" s="544" t="s">
        <v>1046</v>
      </c>
      <c r="L94" s="544" t="s">
        <v>1046</v>
      </c>
      <c r="M94" s="544" t="s">
        <v>1046</v>
      </c>
      <c r="N94" s="544" t="s">
        <v>1046</v>
      </c>
      <c r="O94" s="544" t="s">
        <v>1046</v>
      </c>
      <c r="P94" s="544" t="s">
        <v>1046</v>
      </c>
      <c r="Q94" s="544" t="s">
        <v>1046</v>
      </c>
      <c r="R94" s="544" t="s">
        <v>1046</v>
      </c>
      <c r="S94" s="428" t="str">
        <f>Tabla_Taxo[[#This Row],[Objetivo]] &amp; "¦" &amp; Tabla_Taxo[[#This Row],[Sector]] &amp; "¦" &amp; Tabla_Taxo[[#This Row],[Actividad]]</f>
        <v>Adaptación (caso 2)¦Suministro de electricidad, gas, vapor y aire acondicionado​¦Gestión y almacenamiento del agua para las centrales hidroeléctricas en proyectos que cumplen con los criterios de elegibilidad de la actividad correspondiente en el sector de Suministro de electricidad, gas, vapor y aire acondicionado.</v>
      </c>
    </row>
    <row r="95" spans="1:19" ht="378">
      <c r="A95" s="616" t="s">
        <v>1041</v>
      </c>
      <c r="B95" s="419" t="s">
        <v>418</v>
      </c>
      <c r="C95" s="186" t="s">
        <v>1087</v>
      </c>
      <c r="D95" s="186" t="s">
        <v>1085</v>
      </c>
      <c r="E95" s="417" t="s">
        <v>1056</v>
      </c>
      <c r="F95" s="417"/>
      <c r="G95" s="544" t="s">
        <v>1046</v>
      </c>
      <c r="H95" s="544" t="s">
        <v>1046</v>
      </c>
      <c r="I95" s="544" t="s">
        <v>1046</v>
      </c>
      <c r="J95" s="544" t="s">
        <v>1046</v>
      </c>
      <c r="K95" s="544" t="s">
        <v>1046</v>
      </c>
      <c r="L95" s="544" t="s">
        <v>1046</v>
      </c>
      <c r="M95" s="544" t="s">
        <v>1046</v>
      </c>
      <c r="N95" s="544" t="s">
        <v>1046</v>
      </c>
      <c r="O95" s="544" t="s">
        <v>1046</v>
      </c>
      <c r="P95" s="544" t="s">
        <v>1046</v>
      </c>
      <c r="Q95" s="544" t="s">
        <v>1046</v>
      </c>
      <c r="R95" s="544" t="s">
        <v>1046</v>
      </c>
      <c r="S95" s="428" t="str">
        <f>Tabla_Taxo[[#This Row],[Objetivo]] &amp; "¦" &amp; Tabla_Taxo[[#This Row],[Sector]] &amp; "¦" &amp; Tabla_Taxo[[#This Row],[Actividad]]</f>
        <v>Adaptación (caso 2)¦Suministro de electricidad, gas, vapor y aire acondicionado​¦Protección contra inundaciones para los sistemas de servicios públicos de energía.</v>
      </c>
    </row>
    <row r="96" spans="1:19" ht="409.6">
      <c r="A96" s="616" t="s">
        <v>1041</v>
      </c>
      <c r="B96" s="419" t="s">
        <v>418</v>
      </c>
      <c r="C96" s="186" t="s">
        <v>1088</v>
      </c>
      <c r="D96" s="186" t="s">
        <v>1085</v>
      </c>
      <c r="E96" s="417" t="s">
        <v>1056</v>
      </c>
      <c r="F96" s="417"/>
      <c r="G96" s="544" t="s">
        <v>1046</v>
      </c>
      <c r="H96" s="544" t="s">
        <v>1046</v>
      </c>
      <c r="I96" s="544" t="s">
        <v>1046</v>
      </c>
      <c r="J96" s="544" t="s">
        <v>1046</v>
      </c>
      <c r="K96" s="544" t="s">
        <v>1046</v>
      </c>
      <c r="L96" s="544" t="s">
        <v>1046</v>
      </c>
      <c r="M96" s="544" t="s">
        <v>1046</v>
      </c>
      <c r="N96" s="544" t="s">
        <v>1046</v>
      </c>
      <c r="O96" s="544" t="s">
        <v>1046</v>
      </c>
      <c r="P96" s="544" t="s">
        <v>1046</v>
      </c>
      <c r="Q96" s="544" t="s">
        <v>1046</v>
      </c>
      <c r="R96" s="544" t="s">
        <v>1046</v>
      </c>
      <c r="S96" s="428" t="str">
        <f>Tabla_Taxo[[#This Row],[Objetivo]] &amp; "¦" &amp; Tabla_Taxo[[#This Row],[Sector]] &amp; "¦" &amp; Tabla_Taxo[[#This Row],[Actividad]]</f>
        <v>Adaptación (caso 2)¦Suministro de electricidad, gas, vapor y aire acondicionado​¦Producción de biomasa sostenible para las plantas de producción de energía a partir de biomasa, revisando los criterios para la actividad en el sector de Suministro de electricidad, gas, vapor y aire acondicionado.</v>
      </c>
    </row>
    <row r="97" spans="1:19" ht="409.6">
      <c r="A97" s="616" t="s">
        <v>1041</v>
      </c>
      <c r="B97" s="419" t="s">
        <v>418</v>
      </c>
      <c r="C97" s="186" t="s">
        <v>1089</v>
      </c>
      <c r="D97" s="186" t="s">
        <v>1085</v>
      </c>
      <c r="E97" s="417" t="s">
        <v>1056</v>
      </c>
      <c r="F97" s="417"/>
      <c r="G97" s="544" t="s">
        <v>1046</v>
      </c>
      <c r="H97" s="544" t="s">
        <v>1046</v>
      </c>
      <c r="I97" s="544" t="s">
        <v>1046</v>
      </c>
      <c r="J97" s="544" t="s">
        <v>1046</v>
      </c>
      <c r="K97" s="544" t="s">
        <v>1046</v>
      </c>
      <c r="L97" s="544" t="s">
        <v>1046</v>
      </c>
      <c r="M97" s="544" t="s">
        <v>1046</v>
      </c>
      <c r="N97" s="544" t="s">
        <v>1046</v>
      </c>
      <c r="O97" s="544" t="s">
        <v>1046</v>
      </c>
      <c r="P97" s="544" t="s">
        <v>1046</v>
      </c>
      <c r="Q97" s="544" t="s">
        <v>1046</v>
      </c>
      <c r="R97" s="544" t="s">
        <v>1046</v>
      </c>
      <c r="S97" s="428" t="str">
        <f>Tabla_Taxo[[#This Row],[Objetivo]] &amp; "¦" &amp; Tabla_Taxo[[#This Row],[Sector]] &amp; "¦" &amp; Tabla_Taxo[[#This Row],[Actividad]]</f>
        <v>Adaptación (caso 2)¦Suministro de electricidad, gas, vapor y aire acondicionado​¦Sistemas de gestión adecuada de la demanda ante el aumento de la temperatura y una estación seca prolongada que podrían provocar un incremento en la demanda de energía.</v>
      </c>
    </row>
    <row r="98" spans="1:19" ht="409.6">
      <c r="A98" s="616" t="s">
        <v>1041</v>
      </c>
      <c r="B98" s="419" t="s">
        <v>418</v>
      </c>
      <c r="C98" s="186" t="s">
        <v>1090</v>
      </c>
      <c r="D98" s="186" t="s">
        <v>1085</v>
      </c>
      <c r="E98" s="417" t="s">
        <v>1056</v>
      </c>
      <c r="F98" s="417"/>
      <c r="G98" s="544" t="s">
        <v>1046</v>
      </c>
      <c r="H98" s="544" t="s">
        <v>1046</v>
      </c>
      <c r="I98" s="544" t="s">
        <v>1046</v>
      </c>
      <c r="J98" s="544" t="s">
        <v>1046</v>
      </c>
      <c r="K98" s="544" t="s">
        <v>1046</v>
      </c>
      <c r="L98" s="544" t="s">
        <v>1046</v>
      </c>
      <c r="M98" s="544" t="s">
        <v>1046</v>
      </c>
      <c r="N98" s="544" t="s">
        <v>1046</v>
      </c>
      <c r="O98" s="544" t="s">
        <v>1046</v>
      </c>
      <c r="P98" s="544" t="s">
        <v>1046</v>
      </c>
      <c r="Q98" s="544" t="s">
        <v>1046</v>
      </c>
      <c r="R98" s="544" t="s">
        <v>1046</v>
      </c>
      <c r="S98" s="428" t="str">
        <f>Tabla_Taxo[[#This Row],[Objetivo]] &amp; "¦" &amp; Tabla_Taxo[[#This Row],[Sector]] &amp; "¦" &amp; Tabla_Taxo[[#This Row],[Actividad]]</f>
        <v>Adaptación (caso 2)¦Suministro de electricidad, gas, vapor y aire acondicionado​¦Sistemas de almacenamiento de energía, revisando los criterios en el sector de Suministro de electricidad, gas, vapor y aire acondicionado.</v>
      </c>
    </row>
    <row r="99" spans="1:19" ht="409.6">
      <c r="A99" s="616" t="s">
        <v>1041</v>
      </c>
      <c r="B99" s="419" t="s">
        <v>418</v>
      </c>
      <c r="C99" s="186" t="s">
        <v>1091</v>
      </c>
      <c r="D99" s="186" t="s">
        <v>1085</v>
      </c>
      <c r="E99" s="417" t="s">
        <v>1056</v>
      </c>
      <c r="F99" s="417"/>
      <c r="G99" s="544" t="s">
        <v>1046</v>
      </c>
      <c r="H99" s="544" t="s">
        <v>1046</v>
      </c>
      <c r="I99" s="544" t="s">
        <v>1046</v>
      </c>
      <c r="J99" s="544" t="s">
        <v>1046</v>
      </c>
      <c r="K99" s="544" t="s">
        <v>1046</v>
      </c>
      <c r="L99" s="544" t="s">
        <v>1046</v>
      </c>
      <c r="M99" s="544" t="s">
        <v>1046</v>
      </c>
      <c r="N99" s="544" t="s">
        <v>1046</v>
      </c>
      <c r="O99" s="544" t="s">
        <v>1046</v>
      </c>
      <c r="P99" s="544" t="s">
        <v>1046</v>
      </c>
      <c r="Q99" s="544" t="s">
        <v>1046</v>
      </c>
      <c r="R99" s="544" t="s">
        <v>1046</v>
      </c>
      <c r="S99" s="428" t="str">
        <f>Tabla_Taxo[[#This Row],[Objetivo]] &amp; "¦" &amp; Tabla_Taxo[[#This Row],[Sector]] &amp; "¦" &amp; Tabla_Taxo[[#This Row],[Actividad]]</f>
        <v>Adaptación (caso 2)¦Suministro de electricidad, gas, vapor y aire acondicionado​¦Sistemas de refrigeración mejorados en subestaciones transformadoras y distribuidoras en zonas donde se espere un aumento significativo de las temperaturas medias</v>
      </c>
    </row>
    <row r="100" spans="1:19" ht="216">
      <c r="A100" s="616" t="s">
        <v>1041</v>
      </c>
      <c r="B100" s="422" t="s">
        <v>405</v>
      </c>
      <c r="C100" s="186" t="s">
        <v>1092</v>
      </c>
      <c r="D100" s="416" t="s">
        <v>1093</v>
      </c>
      <c r="E100" s="417" t="s">
        <v>1056</v>
      </c>
      <c r="F100" s="417"/>
      <c r="G100" s="544" t="s">
        <v>1046</v>
      </c>
      <c r="H100" s="544" t="s">
        <v>1046</v>
      </c>
      <c r="I100" s="544" t="s">
        <v>1046</v>
      </c>
      <c r="J100" s="544" t="s">
        <v>1046</v>
      </c>
      <c r="K100" s="544" t="s">
        <v>1046</v>
      </c>
      <c r="L100" s="544" t="s">
        <v>1046</v>
      </c>
      <c r="M100" s="544" t="s">
        <v>1046</v>
      </c>
      <c r="N100" s="544" t="s">
        <v>1046</v>
      </c>
      <c r="O100" s="544" t="s">
        <v>1046</v>
      </c>
      <c r="P100" s="544" t="s">
        <v>1046</v>
      </c>
      <c r="Q100" s="544" t="s">
        <v>1046</v>
      </c>
      <c r="R100" s="544" t="s">
        <v>1046</v>
      </c>
      <c r="S100" s="428" t="str">
        <f>Tabla_Taxo[[#This Row],[Objetivo]] &amp; "¦" &amp; Tabla_Taxo[[#This Row],[Sector]] &amp; "¦" &amp; Tabla_Taxo[[#This Row],[Actividad]]</f>
        <v>Adaptación (caso 2)¦TIC¦Diseño eficiente de los centros de datos para que sean resilientes.</v>
      </c>
    </row>
    <row r="101" spans="1:19" ht="306">
      <c r="A101" s="616" t="s">
        <v>1041</v>
      </c>
      <c r="B101" s="422" t="s">
        <v>405</v>
      </c>
      <c r="C101" s="186" t="s">
        <v>1094</v>
      </c>
      <c r="D101" s="416" t="s">
        <v>1093</v>
      </c>
      <c r="E101" s="417" t="s">
        <v>1056</v>
      </c>
      <c r="F101" s="417"/>
      <c r="G101" s="544" t="s">
        <v>1046</v>
      </c>
      <c r="H101" s="544" t="s">
        <v>1046</v>
      </c>
      <c r="I101" s="544" t="s">
        <v>1046</v>
      </c>
      <c r="J101" s="544" t="s">
        <v>1046</v>
      </c>
      <c r="K101" s="544" t="s">
        <v>1046</v>
      </c>
      <c r="L101" s="544" t="s">
        <v>1046</v>
      </c>
      <c r="M101" s="544" t="s">
        <v>1046</v>
      </c>
      <c r="N101" s="544" t="s">
        <v>1046</v>
      </c>
      <c r="O101" s="544" t="s">
        <v>1046</v>
      </c>
      <c r="P101" s="544" t="s">
        <v>1046</v>
      </c>
      <c r="Q101" s="544" t="s">
        <v>1046</v>
      </c>
      <c r="R101" s="544" t="s">
        <v>1046</v>
      </c>
      <c r="S101" s="428" t="str">
        <f>Tabla_Taxo[[#This Row],[Objetivo]] &amp; "¦" &amp; Tabla_Taxo[[#This Row],[Sector]] &amp; "¦" &amp; Tabla_Taxo[[#This Row],[Actividad]]</f>
        <v>Adaptación (caso 2)¦TIC¦Protección de la red de telecomunicaciones contra los fenómenos meteorológicos extremos.</v>
      </c>
    </row>
    <row r="102" spans="1:19" ht="306">
      <c r="A102" s="616" t="s">
        <v>1041</v>
      </c>
      <c r="B102" s="422" t="s">
        <v>405</v>
      </c>
      <c r="C102" s="186" t="s">
        <v>1095</v>
      </c>
      <c r="D102" s="416" t="s">
        <v>1093</v>
      </c>
      <c r="E102" s="417" t="s">
        <v>1056</v>
      </c>
      <c r="F102" s="417"/>
      <c r="G102" s="544" t="s">
        <v>1046</v>
      </c>
      <c r="H102" s="544" t="s">
        <v>1046</v>
      </c>
      <c r="I102" s="544" t="s">
        <v>1046</v>
      </c>
      <c r="J102" s="544" t="s">
        <v>1046</v>
      </c>
      <c r="K102" s="544" t="s">
        <v>1046</v>
      </c>
      <c r="L102" s="544" t="s">
        <v>1046</v>
      </c>
      <c r="M102" s="544" t="s">
        <v>1046</v>
      </c>
      <c r="N102" s="544" t="s">
        <v>1046</v>
      </c>
      <c r="O102" s="544" t="s">
        <v>1046</v>
      </c>
      <c r="P102" s="544" t="s">
        <v>1046</v>
      </c>
      <c r="Q102" s="544" t="s">
        <v>1046</v>
      </c>
      <c r="R102" s="544" t="s">
        <v>1046</v>
      </c>
      <c r="S102" s="428" t="str">
        <f>Tabla_Taxo[[#This Row],[Objetivo]] &amp; "¦" &amp; Tabla_Taxo[[#This Row],[Sector]] &amp; "¦" &amp; Tabla_Taxo[[#This Row],[Actividad]]</f>
        <v>Adaptación (caso 2)¦TIC¦Sistemas de alerta y seguimiento de catástrofes, por ejemplo incendios de masa vegetal y huracanes.</v>
      </c>
    </row>
    <row r="103" spans="1:19" ht="324">
      <c r="A103" s="616" t="s">
        <v>1041</v>
      </c>
      <c r="B103" s="422" t="s">
        <v>405</v>
      </c>
      <c r="C103" s="186" t="s">
        <v>1096</v>
      </c>
      <c r="D103" s="416" t="s">
        <v>1093</v>
      </c>
      <c r="E103" s="417" t="s">
        <v>1056</v>
      </c>
      <c r="F103" s="417"/>
      <c r="G103" s="544" t="s">
        <v>1046</v>
      </c>
      <c r="H103" s="544" t="s">
        <v>1046</v>
      </c>
      <c r="I103" s="544" t="s">
        <v>1046</v>
      </c>
      <c r="J103" s="544" t="s">
        <v>1046</v>
      </c>
      <c r="K103" s="544" t="s">
        <v>1046</v>
      </c>
      <c r="L103" s="544" t="s">
        <v>1046</v>
      </c>
      <c r="M103" s="544" t="s">
        <v>1046</v>
      </c>
      <c r="N103" s="544" t="s">
        <v>1046</v>
      </c>
      <c r="O103" s="544" t="s">
        <v>1046</v>
      </c>
      <c r="P103" s="544" t="s">
        <v>1046</v>
      </c>
      <c r="Q103" s="544" t="s">
        <v>1046</v>
      </c>
      <c r="R103" s="544" t="s">
        <v>1046</v>
      </c>
      <c r="S103" s="428" t="str">
        <f>Tabla_Taxo[[#This Row],[Objetivo]] &amp; "¦" &amp; Tabla_Taxo[[#This Row],[Sector]] &amp; "¦" &amp; Tabla_Taxo[[#This Row],[Actividad]]</f>
        <v>Adaptación (caso 2)¦TIC¦Recolección inteligente de datos, seguimiento, análisis, automatización y apoyo a la toma de decisiones.</v>
      </c>
    </row>
    <row r="104" spans="1:19" ht="270">
      <c r="A104" s="616" t="s">
        <v>1041</v>
      </c>
      <c r="B104" s="422" t="s">
        <v>405</v>
      </c>
      <c r="C104" s="186" t="s">
        <v>1097</v>
      </c>
      <c r="D104" s="416" t="s">
        <v>1093</v>
      </c>
      <c r="E104" s="417" t="s">
        <v>1056</v>
      </c>
      <c r="F104" s="417"/>
      <c r="G104" s="544" t="s">
        <v>1046</v>
      </c>
      <c r="H104" s="544" t="s">
        <v>1046</v>
      </c>
      <c r="I104" s="544" t="s">
        <v>1046</v>
      </c>
      <c r="J104" s="544" t="s">
        <v>1046</v>
      </c>
      <c r="K104" s="544" t="s">
        <v>1046</v>
      </c>
      <c r="L104" s="544" t="s">
        <v>1046</v>
      </c>
      <c r="M104" s="544" t="s">
        <v>1046</v>
      </c>
      <c r="N104" s="544" t="s">
        <v>1046</v>
      </c>
      <c r="O104" s="544" t="s">
        <v>1046</v>
      </c>
      <c r="P104" s="544" t="s">
        <v>1046</v>
      </c>
      <c r="Q104" s="544" t="s">
        <v>1046</v>
      </c>
      <c r="R104" s="544" t="s">
        <v>1046</v>
      </c>
      <c r="S104" s="428" t="str">
        <f>Tabla_Taxo[[#This Row],[Objetivo]] &amp; "¦" &amp; Tabla_Taxo[[#This Row],[Sector]] &amp; "¦" &amp; Tabla_Taxo[[#This Row],[Actividad]]</f>
        <v>Adaptación (caso 2)¦TIC¦Modelización del clima, planificación y mejora de la resistencia de las infraestructuras urbanas.</v>
      </c>
    </row>
    <row r="105" spans="1:19" ht="306">
      <c r="A105" s="616" t="s">
        <v>1041</v>
      </c>
      <c r="B105" s="422" t="s">
        <v>405</v>
      </c>
      <c r="C105" s="186" t="s">
        <v>1098</v>
      </c>
      <c r="D105" s="416" t="s">
        <v>1093</v>
      </c>
      <c r="E105" s="417" t="s">
        <v>1056</v>
      </c>
      <c r="F105" s="417"/>
      <c r="G105" s="544" t="s">
        <v>1046</v>
      </c>
      <c r="H105" s="544" t="s">
        <v>1046</v>
      </c>
      <c r="I105" s="544" t="s">
        <v>1046</v>
      </c>
      <c r="J105" s="544" t="s">
        <v>1046</v>
      </c>
      <c r="K105" s="544" t="s">
        <v>1046</v>
      </c>
      <c r="L105" s="544" t="s">
        <v>1046</v>
      </c>
      <c r="M105" s="544" t="s">
        <v>1046</v>
      </c>
      <c r="N105" s="544" t="s">
        <v>1046</v>
      </c>
      <c r="O105" s="544" t="s">
        <v>1046</v>
      </c>
      <c r="P105" s="544" t="s">
        <v>1046</v>
      </c>
      <c r="Q105" s="544" t="s">
        <v>1046</v>
      </c>
      <c r="R105" s="544" t="s">
        <v>1046</v>
      </c>
      <c r="S105" s="428" t="str">
        <f>Tabla_Taxo[[#This Row],[Objetivo]] &amp; "¦" &amp; Tabla_Taxo[[#This Row],[Sector]] &amp; "¦" &amp; Tabla_Taxo[[#This Row],[Actividad]]</f>
        <v>Adaptación (caso 2)¦TIC¦Sistemas de gestión de agricultura inteligente para reducir la pérdida de cosechas.</v>
      </c>
    </row>
    <row r="106" spans="1:19" ht="396">
      <c r="A106" s="616" t="s">
        <v>1041</v>
      </c>
      <c r="B106" s="422" t="s">
        <v>405</v>
      </c>
      <c r="C106" s="186" t="s">
        <v>1099</v>
      </c>
      <c r="D106" s="416" t="s">
        <v>1093</v>
      </c>
      <c r="E106" s="417" t="s">
        <v>1056</v>
      </c>
      <c r="F106" s="417"/>
      <c r="G106" s="544" t="s">
        <v>1046</v>
      </c>
      <c r="H106" s="544" t="s">
        <v>1046</v>
      </c>
      <c r="I106" s="544" t="s">
        <v>1046</v>
      </c>
      <c r="J106" s="544" t="s">
        <v>1046</v>
      </c>
      <c r="K106" s="544" t="s">
        <v>1046</v>
      </c>
      <c r="L106" s="544" t="s">
        <v>1046</v>
      </c>
      <c r="M106" s="544" t="s">
        <v>1046</v>
      </c>
      <c r="N106" s="544" t="s">
        <v>1046</v>
      </c>
      <c r="O106" s="544" t="s">
        <v>1046</v>
      </c>
      <c r="P106" s="544" t="s">
        <v>1046</v>
      </c>
      <c r="Q106" s="544" t="s">
        <v>1046</v>
      </c>
      <c r="R106" s="544" t="s">
        <v>1046</v>
      </c>
      <c r="S106" s="428" t="str">
        <f>Tabla_Taxo[[#This Row],[Objetivo]] &amp; "¦" &amp; Tabla_Taxo[[#This Row],[Sector]] &amp; "¦" &amp; Tabla_Taxo[[#This Row],[Actividad]]</f>
        <v>Adaptación (caso 2)¦TIC¦Gestión eficiente del agua, cartografía de acuíferos y cuencas hidrográficas, y planificación de las infraestructuras de suministro de agua.</v>
      </c>
    </row>
    <row r="107" spans="1:19" ht="306">
      <c r="A107" s="616" t="s">
        <v>1041</v>
      </c>
      <c r="B107" s="422" t="s">
        <v>405</v>
      </c>
      <c r="C107" s="186" t="s">
        <v>1100</v>
      </c>
      <c r="D107" s="416" t="s">
        <v>1093</v>
      </c>
      <c r="E107" s="417" t="s">
        <v>1056</v>
      </c>
      <c r="F107" s="417"/>
      <c r="G107" s="544" t="s">
        <v>1046</v>
      </c>
      <c r="H107" s="544" t="s">
        <v>1046</v>
      </c>
      <c r="I107" s="544" t="s">
        <v>1046</v>
      </c>
      <c r="J107" s="544" t="s">
        <v>1046</v>
      </c>
      <c r="K107" s="544" t="s">
        <v>1046</v>
      </c>
      <c r="L107" s="544" t="s">
        <v>1046</v>
      </c>
      <c r="M107" s="544" t="s">
        <v>1046</v>
      </c>
      <c r="N107" s="544" t="s">
        <v>1046</v>
      </c>
      <c r="O107" s="544" t="s">
        <v>1046</v>
      </c>
      <c r="P107" s="544" t="s">
        <v>1046</v>
      </c>
      <c r="Q107" s="544" t="s">
        <v>1046</v>
      </c>
      <c r="R107" s="544" t="s">
        <v>1046</v>
      </c>
      <c r="S107" s="428" t="str">
        <f>Tabla_Taxo[[#This Row],[Objetivo]] &amp; "¦" &amp; Tabla_Taxo[[#This Row],[Sector]] &amp; "¦" &amp; Tabla_Taxo[[#This Row],[Actividad]]</f>
        <v>Adaptación (caso 2)¦TIC¦Estudios de investigación y generación de datos y modelos relacionados con el cambio climático.</v>
      </c>
    </row>
    <row r="108" spans="1:19" ht="409.6">
      <c r="A108" s="616" t="s">
        <v>1041</v>
      </c>
      <c r="B108" s="422" t="s">
        <v>405</v>
      </c>
      <c r="C108" s="186" t="s">
        <v>1101</v>
      </c>
      <c r="D108" s="416" t="s">
        <v>1093</v>
      </c>
      <c r="E108" s="417" t="s">
        <v>1056</v>
      </c>
      <c r="F108" s="417"/>
      <c r="G108" s="544" t="s">
        <v>1046</v>
      </c>
      <c r="H108" s="544" t="s">
        <v>1046</v>
      </c>
      <c r="I108" s="544" t="s">
        <v>1046</v>
      </c>
      <c r="J108" s="544" t="s">
        <v>1046</v>
      </c>
      <c r="K108" s="544" t="s">
        <v>1046</v>
      </c>
      <c r="L108" s="544" t="s">
        <v>1046</v>
      </c>
      <c r="M108" s="544" t="s">
        <v>1046</v>
      </c>
      <c r="N108" s="544" t="s">
        <v>1046</v>
      </c>
      <c r="O108" s="544" t="s">
        <v>1046</v>
      </c>
      <c r="P108" s="544" t="s">
        <v>1046</v>
      </c>
      <c r="Q108" s="544" t="s">
        <v>1046</v>
      </c>
      <c r="R108" s="544" t="s">
        <v>1046</v>
      </c>
      <c r="S108" s="428" t="str">
        <f>Tabla_Taxo[[#This Row],[Objetivo]] &amp; "¦" &amp; Tabla_Taxo[[#This Row],[Sector]] &amp; "¦" &amp; Tabla_Taxo[[#This Row],[Actividad]]</f>
        <v>Adaptación (caso 2)¦TIC¦Uso de aislantes térmicos en centros de datos para mitigar altas temperaturas, refiriendo a los criterios de elegibilidad de la actividad de centros de datos en el sector TIC</v>
      </c>
    </row>
    <row r="109" spans="1:19" ht="409.6">
      <c r="A109" s="616" t="s">
        <v>1041</v>
      </c>
      <c r="B109" s="422" t="s">
        <v>381</v>
      </c>
      <c r="C109" s="186" t="s">
        <v>1102</v>
      </c>
      <c r="D109" s="416" t="s">
        <v>1103</v>
      </c>
      <c r="E109" s="417" t="s">
        <v>1056</v>
      </c>
      <c r="F109" s="417"/>
      <c r="G109" s="544" t="s">
        <v>1046</v>
      </c>
      <c r="H109" s="544" t="s">
        <v>1046</v>
      </c>
      <c r="I109" s="544" t="s">
        <v>1046</v>
      </c>
      <c r="J109" s="544" t="s">
        <v>1046</v>
      </c>
      <c r="K109" s="544" t="s">
        <v>1046</v>
      </c>
      <c r="L109" s="544" t="s">
        <v>1046</v>
      </c>
      <c r="M109" s="544" t="s">
        <v>1046</v>
      </c>
      <c r="N109" s="544" t="s">
        <v>1046</v>
      </c>
      <c r="O109" s="544" t="s">
        <v>1046</v>
      </c>
      <c r="P109" s="544" t="s">
        <v>1046</v>
      </c>
      <c r="Q109" s="544" t="s">
        <v>1046</v>
      </c>
      <c r="R109" s="544" t="s">
        <v>1046</v>
      </c>
      <c r="S109" s="428" t="str">
        <f>Tabla_Taxo[[#This Row],[Objetivo]] &amp; "¦" &amp; Tabla_Taxo[[#This Row],[Sector]] &amp; "¦" &amp; Tabla_Taxo[[#This Row],[Actividad]]</f>
        <v>Adaptación (caso 2)¦Transporte¦Resiliencia física de los sistemas e infraestructuras de transporte frente a fenómenos meteorológicos extremos, por ejemplo mediante la mejora del drenaje de las carreteras para evitar daños por exceso de lluvia.</v>
      </c>
    </row>
    <row r="110" spans="1:19" ht="378">
      <c r="A110" s="616" t="s">
        <v>1041</v>
      </c>
      <c r="B110" s="422" t="s">
        <v>381</v>
      </c>
      <c r="C110" s="186" t="s">
        <v>1104</v>
      </c>
      <c r="D110" s="416" t="s">
        <v>1103</v>
      </c>
      <c r="E110" s="417" t="s">
        <v>1056</v>
      </c>
      <c r="F110" s="417"/>
      <c r="G110" s="544" t="s">
        <v>1046</v>
      </c>
      <c r="H110" s="544" t="s">
        <v>1046</v>
      </c>
      <c r="I110" s="544" t="s">
        <v>1046</v>
      </c>
      <c r="J110" s="544" t="s">
        <v>1046</v>
      </c>
      <c r="K110" s="544" t="s">
        <v>1046</v>
      </c>
      <c r="L110" s="544" t="s">
        <v>1046</v>
      </c>
      <c r="M110" s="544" t="s">
        <v>1046</v>
      </c>
      <c r="N110" s="544" t="s">
        <v>1046</v>
      </c>
      <c r="O110" s="544" t="s">
        <v>1046</v>
      </c>
      <c r="P110" s="544" t="s">
        <v>1046</v>
      </c>
      <c r="Q110" s="544" t="s">
        <v>1046</v>
      </c>
      <c r="R110" s="544" t="s">
        <v>1046</v>
      </c>
      <c r="S110" s="428" t="str">
        <f>Tabla_Taxo[[#This Row],[Objetivo]] &amp; "¦" &amp; Tabla_Taxo[[#This Row],[Sector]] &amp; "¦" &amp; Tabla_Taxo[[#This Row],[Actividad]]</f>
        <v>Adaptación (caso 2)¦Transporte¦Restauración de los sistemas de infraestructuras de transporte después de la ocurrencia de fenómenos extremos.</v>
      </c>
    </row>
    <row r="111" spans="1:19" ht="409.6">
      <c r="A111" s="616" t="s">
        <v>1041</v>
      </c>
      <c r="B111" s="422" t="s">
        <v>381</v>
      </c>
      <c r="C111" s="186" t="s">
        <v>1105</v>
      </c>
      <c r="D111" s="416" t="s">
        <v>1103</v>
      </c>
      <c r="E111" s="417" t="s">
        <v>1056</v>
      </c>
      <c r="F111" s="417"/>
      <c r="G111" s="544" t="s">
        <v>1046</v>
      </c>
      <c r="H111" s="544" t="s">
        <v>1046</v>
      </c>
      <c r="I111" s="544" t="s">
        <v>1046</v>
      </c>
      <c r="J111" s="544" t="s">
        <v>1046</v>
      </c>
      <c r="K111" s="544" t="s">
        <v>1046</v>
      </c>
      <c r="L111" s="544" t="s">
        <v>1046</v>
      </c>
      <c r="M111" s="544" t="s">
        <v>1046</v>
      </c>
      <c r="N111" s="544" t="s">
        <v>1046</v>
      </c>
      <c r="O111" s="544" t="s">
        <v>1046</v>
      </c>
      <c r="P111" s="544" t="s">
        <v>1046</v>
      </c>
      <c r="Q111" s="544" t="s">
        <v>1046</v>
      </c>
      <c r="R111" s="544" t="s">
        <v>1046</v>
      </c>
      <c r="S111" s="428" t="str">
        <f>Tabla_Taxo[[#This Row],[Objetivo]] &amp; "¦" &amp; Tabla_Taxo[[#This Row],[Sector]] &amp; "¦" &amp; Tabla_Taxo[[#This Row],[Actividad]]</f>
        <v>Adaptación (caso 2)¦Transporte¦Aumento de la conectividad de las zonas remotas, incluyendo el desarrollo de vías y caminos peatonales, así como investigaciones y estudios para determinar los factores de vulnerabilidad en las redes de transporte que pueden afectar nodos, líneas y operaciones, e identificar posibles intervenciones para reducir dichos impactos, según ARLOG 2021.</v>
      </c>
    </row>
    <row r="112" spans="1:19" ht="409.6">
      <c r="A112" s="616" t="s">
        <v>1041</v>
      </c>
      <c r="B112" s="422" t="s">
        <v>381</v>
      </c>
      <c r="C112" s="186" t="s">
        <v>1106</v>
      </c>
      <c r="D112" s="416" t="s">
        <v>1103</v>
      </c>
      <c r="E112" s="417" t="s">
        <v>1056</v>
      </c>
      <c r="F112" s="417"/>
      <c r="G112" s="544" t="s">
        <v>1046</v>
      </c>
      <c r="H112" s="544" t="s">
        <v>1046</v>
      </c>
      <c r="I112" s="544" t="s">
        <v>1046</v>
      </c>
      <c r="J112" s="544" t="s">
        <v>1046</v>
      </c>
      <c r="K112" s="544" t="s">
        <v>1046</v>
      </c>
      <c r="L112" s="544" t="s">
        <v>1046</v>
      </c>
      <c r="M112" s="544" t="s">
        <v>1046</v>
      </c>
      <c r="N112" s="544" t="s">
        <v>1046</v>
      </c>
      <c r="O112" s="544" t="s">
        <v>1046</v>
      </c>
      <c r="P112" s="544" t="s">
        <v>1046</v>
      </c>
      <c r="Q112" s="544" t="s">
        <v>1046</v>
      </c>
      <c r="R112" s="544" t="s">
        <v>1046</v>
      </c>
      <c r="S112" s="428" t="str">
        <f>Tabla_Taxo[[#This Row],[Objetivo]] &amp; "¦" &amp; Tabla_Taxo[[#This Row],[Sector]] &amp; "¦" &amp; Tabla_Taxo[[#This Row],[Actividad]]</f>
        <v>Adaptación (caso 2)¦Transporte¦Actualización de las normas de construcción y prácticas de mantenimiento, entre otras, incorporando estrategias para mejorar la resiliencia con enfoque de gestión del riesgo.</v>
      </c>
    </row>
    <row r="113" spans="1:19" ht="409.6">
      <c r="A113" s="616" t="s">
        <v>1041</v>
      </c>
      <c r="B113" s="422" t="s">
        <v>381</v>
      </c>
      <c r="C113" s="186" t="s">
        <v>1107</v>
      </c>
      <c r="D113" s="416" t="s">
        <v>1103</v>
      </c>
      <c r="E113" s="417" t="s">
        <v>1056</v>
      </c>
      <c r="F113" s="417"/>
      <c r="G113" s="544" t="s">
        <v>1046</v>
      </c>
      <c r="H113" s="544" t="s">
        <v>1046</v>
      </c>
      <c r="I113" s="544" t="s">
        <v>1046</v>
      </c>
      <c r="J113" s="544" t="s">
        <v>1046</v>
      </c>
      <c r="K113" s="544" t="s">
        <v>1046</v>
      </c>
      <c r="L113" s="544" t="s">
        <v>1046</v>
      </c>
      <c r="M113" s="544" t="s">
        <v>1046</v>
      </c>
      <c r="N113" s="544" t="s">
        <v>1046</v>
      </c>
      <c r="O113" s="544" t="s">
        <v>1046</v>
      </c>
      <c r="P113" s="544" t="s">
        <v>1046</v>
      </c>
      <c r="Q113" s="544" t="s">
        <v>1046</v>
      </c>
      <c r="R113" s="544" t="s">
        <v>1046</v>
      </c>
      <c r="S113" s="428" t="str">
        <f>Tabla_Taxo[[#This Row],[Objetivo]] &amp; "¦" &amp; Tabla_Taxo[[#This Row],[Sector]] &amp; "¦" &amp; Tabla_Taxo[[#This Row],[Actividad]]</f>
        <v>Adaptación (caso 2)¦Transporte¦Desarrollo de infraestructura aeroportuaria en zonas aisladas con el propósito de establecer conectividad con las comunidades cuando otros modos como el terrestre, férreo y fluvial no son adecuados, utilizando energía baja en carbono y flotas de vehículos que cumplan con los umbrales de mitigación definidos en el sector de Transporte para sus operaciones</v>
      </c>
    </row>
    <row r="114" spans="1:19" ht="409.6">
      <c r="A114" s="616" t="s">
        <v>1041</v>
      </c>
      <c r="B114" s="422" t="s">
        <v>1108</v>
      </c>
      <c r="C114" s="186" t="s">
        <v>1109</v>
      </c>
      <c r="D114" s="416" t="s">
        <v>1110</v>
      </c>
      <c r="E114" s="417" t="s">
        <v>1056</v>
      </c>
      <c r="F114" s="417"/>
      <c r="G114" s="544" t="s">
        <v>1046</v>
      </c>
      <c r="H114" s="544" t="s">
        <v>1046</v>
      </c>
      <c r="I114" s="544" t="s">
        <v>1046</v>
      </c>
      <c r="J114" s="544" t="s">
        <v>1046</v>
      </c>
      <c r="K114" s="544" t="s">
        <v>1046</v>
      </c>
      <c r="L114" s="544" t="s">
        <v>1046</v>
      </c>
      <c r="M114" s="544" t="s">
        <v>1046</v>
      </c>
      <c r="N114" s="544" t="s">
        <v>1046</v>
      </c>
      <c r="O114" s="544" t="s">
        <v>1046</v>
      </c>
      <c r="P114" s="544" t="s">
        <v>1046</v>
      </c>
      <c r="Q114" s="544" t="s">
        <v>1046</v>
      </c>
      <c r="R114" s="544" t="s">
        <v>1046</v>
      </c>
      <c r="S114" s="428" t="str">
        <f>Tabla_Taxo[[#This Row],[Objetivo]] &amp; "¦" &amp; Tabla_Taxo[[#This Row],[Sector]] &amp; "¦" &amp; Tabla_Taxo[[#This Row],[Actividad]]</f>
        <v>Adaptación (caso 2)¦Uso del suelo¦Aumento de eficiencia de las superficies cultivadas, del uso de agua y de los insumos agropecuarios utilizando prácticas agrícolas basadas en la naturaleza, incluyendo:
-  cultivos asociados
- rotación de cultivos en una misma parcela
- sistemas agroforestales
- sistemas silvopastoriles
- sistemas de apicultura
-prácticas agroecológicas y asesoría rural para los beneficiarios del proyecto.</v>
      </c>
    </row>
    <row r="115" spans="1:19" ht="342">
      <c r="A115" s="616" t="s">
        <v>1041</v>
      </c>
      <c r="B115" s="422" t="s">
        <v>1108</v>
      </c>
      <c r="C115" s="186" t="s">
        <v>1111</v>
      </c>
      <c r="D115" s="416" t="s">
        <v>1110</v>
      </c>
      <c r="E115" s="417" t="s">
        <v>1056</v>
      </c>
      <c r="F115" s="417"/>
      <c r="G115" s="544" t="s">
        <v>1046</v>
      </c>
      <c r="H115" s="544" t="s">
        <v>1046</v>
      </c>
      <c r="I115" s="544" t="s">
        <v>1046</v>
      </c>
      <c r="J115" s="544" t="s">
        <v>1046</v>
      </c>
      <c r="K115" s="544" t="s">
        <v>1046</v>
      </c>
      <c r="L115" s="544" t="s">
        <v>1046</v>
      </c>
      <c r="M115" s="544" t="s">
        <v>1046</v>
      </c>
      <c r="N115" s="544" t="s">
        <v>1046</v>
      </c>
      <c r="O115" s="544" t="s">
        <v>1046</v>
      </c>
      <c r="P115" s="544" t="s">
        <v>1046</v>
      </c>
      <c r="Q115" s="544" t="s">
        <v>1046</v>
      </c>
      <c r="R115" s="544" t="s">
        <v>1046</v>
      </c>
      <c r="S115" s="428" t="str">
        <f>Tabla_Taxo[[#This Row],[Objetivo]] &amp; "¦" &amp; Tabla_Taxo[[#This Row],[Sector]] &amp; "¦" &amp; Tabla_Taxo[[#This Row],[Actividad]]</f>
        <v>Adaptación (caso 2)¦Uso del suelo¦Sistemas de vigilancia y previsión meteorológica, por ejemplo sistemas de alerta temprana.</v>
      </c>
    </row>
    <row r="116" spans="1:19" ht="306">
      <c r="A116" s="616" t="s">
        <v>1041</v>
      </c>
      <c r="B116" s="422" t="s">
        <v>1108</v>
      </c>
      <c r="C116" s="186" t="s">
        <v>1112</v>
      </c>
      <c r="D116" s="416" t="s">
        <v>1110</v>
      </c>
      <c r="E116" s="417" t="s">
        <v>1056</v>
      </c>
      <c r="F116" s="417"/>
      <c r="G116" s="544" t="s">
        <v>1046</v>
      </c>
      <c r="H116" s="544" t="s">
        <v>1046</v>
      </c>
      <c r="I116" s="544" t="s">
        <v>1046</v>
      </c>
      <c r="J116" s="544" t="s">
        <v>1046</v>
      </c>
      <c r="K116" s="544" t="s">
        <v>1046</v>
      </c>
      <c r="L116" s="544" t="s">
        <v>1046</v>
      </c>
      <c r="M116" s="544" t="s">
        <v>1046</v>
      </c>
      <c r="N116" s="544" t="s">
        <v>1046</v>
      </c>
      <c r="O116" s="544" t="s">
        <v>1046</v>
      </c>
      <c r="P116" s="544" t="s">
        <v>1046</v>
      </c>
      <c r="Q116" s="544" t="s">
        <v>1046</v>
      </c>
      <c r="R116" s="544" t="s">
        <v>1046</v>
      </c>
      <c r="S116" s="428" t="str">
        <f>Tabla_Taxo[[#This Row],[Objetivo]] &amp; "¦" &amp; Tabla_Taxo[[#This Row],[Sector]] &amp; "¦" &amp; Tabla_Taxo[[#This Row],[Actividad]]</f>
        <v>Adaptación (caso 2)¦Uso del suelo¦Conservación y restauración de manglares para proteger las zonas costeras de las inundaciones.</v>
      </c>
    </row>
    <row r="117" spans="1:19" ht="409.6">
      <c r="A117" s="616" t="s">
        <v>1041</v>
      </c>
      <c r="B117" s="422" t="s">
        <v>1108</v>
      </c>
      <c r="C117" s="186" t="s">
        <v>1113</v>
      </c>
      <c r="D117" s="416" t="s">
        <v>1110</v>
      </c>
      <c r="E117" s="417" t="s">
        <v>1056</v>
      </c>
      <c r="F117" s="417"/>
      <c r="G117" s="544" t="s">
        <v>1046</v>
      </c>
      <c r="H117" s="544" t="s">
        <v>1046</v>
      </c>
      <c r="I117" s="544" t="s">
        <v>1046</v>
      </c>
      <c r="J117" s="544" t="s">
        <v>1046</v>
      </c>
      <c r="K117" s="544" t="s">
        <v>1046</v>
      </c>
      <c r="L117" s="544" t="s">
        <v>1046</v>
      </c>
      <c r="M117" s="544" t="s">
        <v>1046</v>
      </c>
      <c r="N117" s="544" t="s">
        <v>1046</v>
      </c>
      <c r="O117" s="544" t="s">
        <v>1046</v>
      </c>
      <c r="P117" s="544" t="s">
        <v>1046</v>
      </c>
      <c r="Q117" s="544" t="s">
        <v>1046</v>
      </c>
      <c r="R117" s="544" t="s">
        <v>1046</v>
      </c>
      <c r="S117" s="428" t="str">
        <f>Tabla_Taxo[[#This Row],[Objetivo]] &amp; "¦" &amp; Tabla_Taxo[[#This Row],[Sector]] &amp; "¦" &amp; Tabla_Taxo[[#This Row],[Actividad]]</f>
        <v>Adaptación (caso 2)¦Uso del suelo¦Instalación de sistemas eficientes de gestión del agua, como recogida de agua de lluvia, racionamiento y reciclaje del agua, y mejora de los sistemas de riego.</v>
      </c>
    </row>
    <row r="118" spans="1:19" ht="409.6">
      <c r="A118" s="616" t="s">
        <v>1041</v>
      </c>
      <c r="B118" s="422" t="s">
        <v>1108</v>
      </c>
      <c r="C118" s="186" t="s">
        <v>1114</v>
      </c>
      <c r="D118" s="416" t="s">
        <v>1110</v>
      </c>
      <c r="E118" s="417" t="s">
        <v>1056</v>
      </c>
      <c r="F118" s="417"/>
      <c r="G118" s="544" t="s">
        <v>1046</v>
      </c>
      <c r="H118" s="544" t="s">
        <v>1046</v>
      </c>
      <c r="I118" s="544" t="s">
        <v>1046</v>
      </c>
      <c r="J118" s="544" t="s">
        <v>1046</v>
      </c>
      <c r="K118" s="544" t="s">
        <v>1046</v>
      </c>
      <c r="L118" s="544" t="s">
        <v>1046</v>
      </c>
      <c r="M118" s="544" t="s">
        <v>1046</v>
      </c>
      <c r="N118" s="544" t="s">
        <v>1046</v>
      </c>
      <c r="O118" s="544" t="s">
        <v>1046</v>
      </c>
      <c r="P118" s="544" t="s">
        <v>1046</v>
      </c>
      <c r="Q118" s="544" t="s">
        <v>1046</v>
      </c>
      <c r="R118" s="544" t="s">
        <v>1046</v>
      </c>
      <c r="S118" s="428" t="str">
        <f>Tabla_Taxo[[#This Row],[Objetivo]] &amp; "¦" &amp; Tabla_Taxo[[#This Row],[Sector]] &amp; "¦" &amp; Tabla_Taxo[[#This Row],[Actividad]]</f>
        <v>Adaptación (caso 2)¦Uso del suelo¦Diversificación de los ingresos para reducir la sensibilidad de las comunidades rurales como complemento a los medios de vida agrícolas, por ejemplo agroturismo, actividades que incrementen el valor de los productos, comercialización y diversificación de los canales de comercialización.</v>
      </c>
    </row>
    <row r="119" spans="1:19" ht="409.6">
      <c r="A119" s="616" t="s">
        <v>1041</v>
      </c>
      <c r="B119" s="422" t="s">
        <v>1108</v>
      </c>
      <c r="C119" s="186" t="s">
        <v>1115</v>
      </c>
      <c r="D119" s="416" t="s">
        <v>1110</v>
      </c>
      <c r="E119" s="417" t="s">
        <v>1056</v>
      </c>
      <c r="F119" s="417"/>
      <c r="G119" s="544" t="s">
        <v>1046</v>
      </c>
      <c r="H119" s="544" t="s">
        <v>1046</v>
      </c>
      <c r="I119" s="544" t="s">
        <v>1046</v>
      </c>
      <c r="J119" s="544" t="s">
        <v>1046</v>
      </c>
      <c r="K119" s="544" t="s">
        <v>1046</v>
      </c>
      <c r="L119" s="544" t="s">
        <v>1046</v>
      </c>
      <c r="M119" s="544" t="s">
        <v>1046</v>
      </c>
      <c r="N119" s="544" t="s">
        <v>1046</v>
      </c>
      <c r="O119" s="544" t="s">
        <v>1046</v>
      </c>
      <c r="P119" s="544" t="s">
        <v>1046</v>
      </c>
      <c r="Q119" s="544" t="s">
        <v>1046</v>
      </c>
      <c r="R119" s="544" t="s">
        <v>1046</v>
      </c>
      <c r="S119" s="428" t="str">
        <f>Tabla_Taxo[[#This Row],[Objetivo]] &amp; "¦" &amp; Tabla_Taxo[[#This Row],[Sector]] &amp; "¦" &amp; Tabla_Taxo[[#This Row],[Actividad]]</f>
        <v>Adaptación (caso 2)¦Uso del suelo¦Servicios de planificación de actividades agropecuarias con asistencia técnica para aumentar la eficiencia y resiliencia de las actividades agropecuarias.</v>
      </c>
    </row>
    <row r="120" spans="1:19" ht="378">
      <c r="A120" s="616" t="s">
        <v>1041</v>
      </c>
      <c r="B120" s="422" t="s">
        <v>1108</v>
      </c>
      <c r="C120" s="186" t="s">
        <v>1116</v>
      </c>
      <c r="D120" s="416" t="s">
        <v>1110</v>
      </c>
      <c r="E120" s="417" t="s">
        <v>1056</v>
      </c>
      <c r="F120" s="417"/>
      <c r="G120" s="544" t="s">
        <v>1046</v>
      </c>
      <c r="H120" s="544" t="s">
        <v>1046</v>
      </c>
      <c r="I120" s="544" t="s">
        <v>1046</v>
      </c>
      <c r="J120" s="544" t="s">
        <v>1046</v>
      </c>
      <c r="K120" s="544" t="s">
        <v>1046</v>
      </c>
      <c r="L120" s="544" t="s">
        <v>1046</v>
      </c>
      <c r="M120" s="544" t="s">
        <v>1046</v>
      </c>
      <c r="N120" s="544" t="s">
        <v>1046</v>
      </c>
      <c r="O120" s="544" t="s">
        <v>1046</v>
      </c>
      <c r="P120" s="544" t="s">
        <v>1046</v>
      </c>
      <c r="Q120" s="544" t="s">
        <v>1046</v>
      </c>
      <c r="R120" s="544" t="s">
        <v>1046</v>
      </c>
      <c r="S120" s="428" t="str">
        <f>Tabla_Taxo[[#This Row],[Objetivo]] &amp; "¦" &amp; Tabla_Taxo[[#This Row],[Sector]] &amp; "¦" &amp; Tabla_Taxo[[#This Row],[Actividad]]</f>
        <v>Adaptación (caso 2)¦Uso del suelo¦Prácticas de agroforestería que cumplan con los umbrales establecidos en los sectores del Uso del Suelo.</v>
      </c>
    </row>
    <row r="121" spans="1:19" ht="342">
      <c r="A121" s="616" t="s">
        <v>1041</v>
      </c>
      <c r="B121" s="422" t="s">
        <v>1108</v>
      </c>
      <c r="C121" s="186" t="s">
        <v>1117</v>
      </c>
      <c r="D121" s="416" t="s">
        <v>1110</v>
      </c>
      <c r="E121" s="417" t="s">
        <v>1056</v>
      </c>
      <c r="F121" s="417"/>
      <c r="G121" s="544" t="s">
        <v>1046</v>
      </c>
      <c r="H121" s="544" t="s">
        <v>1046</v>
      </c>
      <c r="I121" s="544" t="s">
        <v>1046</v>
      </c>
      <c r="J121" s="544" t="s">
        <v>1046</v>
      </c>
      <c r="K121" s="544" t="s">
        <v>1046</v>
      </c>
      <c r="L121" s="544" t="s">
        <v>1046</v>
      </c>
      <c r="M121" s="544" t="s">
        <v>1046</v>
      </c>
      <c r="N121" s="544" t="s">
        <v>1046</v>
      </c>
      <c r="O121" s="544" t="s">
        <v>1046</v>
      </c>
      <c r="P121" s="544" t="s">
        <v>1046</v>
      </c>
      <c r="Q121" s="544" t="s">
        <v>1046</v>
      </c>
      <c r="R121" s="544" t="s">
        <v>1046</v>
      </c>
      <c r="S121" s="428" t="str">
        <f>Tabla_Taxo[[#This Row],[Objetivo]] &amp; "¦" &amp; Tabla_Taxo[[#This Row],[Sector]] &amp; "¦" &amp; Tabla_Taxo[[#This Row],[Actividad]]</f>
        <v>Adaptación (caso 2)¦Uso del suelo¦Medidas para reducir la erosión de los suelos, por ejemplo mediante la siembra de árboles</v>
      </c>
    </row>
    <row r="122" spans="1:19" ht="148.15" customHeight="1">
      <c r="A122" s="618" t="s">
        <v>1118</v>
      </c>
      <c r="B122" s="620" t="s">
        <v>1119</v>
      </c>
      <c r="C122" s="619" t="s">
        <v>1120</v>
      </c>
      <c r="D122" s="621" t="s">
        <v>1121</v>
      </c>
      <c r="E122" s="622" t="s">
        <v>1122</v>
      </c>
      <c r="F122" s="624" t="s">
        <v>1123</v>
      </c>
      <c r="G122" s="544" t="s">
        <v>1046</v>
      </c>
      <c r="H122" s="544" t="s">
        <v>1046</v>
      </c>
      <c r="I122" s="544" t="s">
        <v>1046</v>
      </c>
      <c r="J122" s="544" t="s">
        <v>1046</v>
      </c>
      <c r="K122" s="544" t="s">
        <v>1046</v>
      </c>
      <c r="L122" s="544" t="s">
        <v>1046</v>
      </c>
      <c r="M122" s="544" t="s">
        <v>1046</v>
      </c>
      <c r="N122" s="544" t="s">
        <v>1046</v>
      </c>
      <c r="O122" s="544" t="s">
        <v>1046</v>
      </c>
      <c r="P122" s="544" t="s">
        <v>1046</v>
      </c>
      <c r="Q122" s="544" t="s">
        <v>1046</v>
      </c>
      <c r="R122" s="544" t="s">
        <v>1046</v>
      </c>
      <c r="S122" s="617" t="str">
        <f>Tabla_Taxo[[#This Row],[Objetivo]] &amp; "¦" &amp; Tabla_Taxo[[#This Row],[Sector]] &amp; "¦" &amp; Tabla_Taxo[[#This Row],[Actividad]]</f>
        <v>Adaptación (caso 3)¦Evalúe según el caso¦Actividad que habilita la adaptación</v>
      </c>
    </row>
    <row r="123" spans="1:19" ht="255" customHeight="1">
      <c r="A123" s="423" t="s">
        <v>1118</v>
      </c>
      <c r="B123" s="620" t="s">
        <v>1119</v>
      </c>
      <c r="C123" s="619" t="s">
        <v>1124</v>
      </c>
      <c r="D123" s="623" t="s">
        <v>1125</v>
      </c>
      <c r="E123" s="622" t="s">
        <v>1126</v>
      </c>
      <c r="F123" s="624" t="s">
        <v>1123</v>
      </c>
      <c r="G123" s="544" t="s">
        <v>1046</v>
      </c>
      <c r="H123" s="544" t="s">
        <v>1046</v>
      </c>
      <c r="I123" s="544" t="s">
        <v>1046</v>
      </c>
      <c r="J123" s="544" t="s">
        <v>1046</v>
      </c>
      <c r="K123" s="544" t="s">
        <v>1046</v>
      </c>
      <c r="L123" s="544" t="s">
        <v>1046</v>
      </c>
      <c r="M123" s="544" t="s">
        <v>1046</v>
      </c>
      <c r="N123" s="544" t="s">
        <v>1046</v>
      </c>
      <c r="O123" s="544" t="s">
        <v>1046</v>
      </c>
      <c r="P123" s="544" t="s">
        <v>1046</v>
      </c>
      <c r="Q123" s="544" t="s">
        <v>1046</v>
      </c>
      <c r="R123" s="544" t="s">
        <v>1046</v>
      </c>
      <c r="S123" s="617" t="str">
        <f>Tabla_Taxo[[#This Row],[Objetivo]] &amp; "¦" &amp; Tabla_Taxo[[#This Row],[Sector]] &amp; "¦" &amp; Tabla_Taxo[[#This Row],[Actividad]]</f>
        <v>Adaptación (caso 3)¦Evalúe según el caso¦Actividades adaptadas</v>
      </c>
    </row>
  </sheetData>
  <pageMargins left="0.7" right="0.7" top="0.75" bottom="0.75" header="0.3" footer="0.3"/>
  <legacy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D86D7-3B41-46AA-8670-6001369A4951}">
  <sheetPr>
    <tabColor theme="0" tint="-0.14999847407452621"/>
  </sheetPr>
  <dimension ref="A1:S4"/>
  <sheetViews>
    <sheetView zoomScale="85" zoomScaleNormal="90" workbookViewId="0">
      <selection activeCell="E4" sqref="E4"/>
    </sheetView>
  </sheetViews>
  <sheetFormatPr defaultColWidth="8.7109375" defaultRowHeight="18"/>
  <cols>
    <col min="1" max="1" width="13.7109375" style="112" customWidth="1"/>
    <col min="2" max="2" width="19.42578125" style="237" customWidth="1"/>
    <col min="3" max="3" width="44.7109375" style="112" customWidth="1"/>
    <col min="4" max="4" width="85.42578125" style="112" customWidth="1"/>
    <col min="5" max="5" width="77.7109375" style="112" customWidth="1"/>
    <col min="6" max="6" width="36.28515625" style="112" customWidth="1"/>
    <col min="7" max="7" width="63.28515625" style="112" customWidth="1"/>
    <col min="8" max="8" width="66.7109375" style="112" customWidth="1"/>
    <col min="9" max="9" width="109" style="112" customWidth="1"/>
    <col min="10" max="10" width="64.7109375" style="112" customWidth="1"/>
    <col min="11" max="11" width="65" style="112" customWidth="1"/>
    <col min="12" max="12" width="76.42578125" style="112" customWidth="1"/>
    <col min="13" max="13" width="95.42578125" style="112" customWidth="1"/>
    <col min="14" max="14" width="45.42578125" style="112" customWidth="1"/>
    <col min="15" max="15" width="64.42578125" style="112" customWidth="1"/>
    <col min="16" max="16" width="26.7109375" style="112" customWidth="1"/>
    <col min="17" max="17" width="62.7109375" style="112" customWidth="1"/>
    <col min="18" max="18" width="16.28515625" style="112" customWidth="1"/>
    <col min="19" max="19" width="12.7109375" style="112" customWidth="1"/>
    <col min="20" max="16384" width="8.7109375" style="112"/>
  </cols>
  <sheetData>
    <row r="1" spans="1:19" ht="40.5" customHeight="1">
      <c r="A1" s="460" t="s">
        <v>366</v>
      </c>
      <c r="B1" s="461" t="s">
        <v>419</v>
      </c>
      <c r="C1" s="125" t="s">
        <v>561</v>
      </c>
      <c r="D1" s="231" t="s">
        <v>562</v>
      </c>
      <c r="E1" s="125" t="s">
        <v>563</v>
      </c>
      <c r="F1" s="96" t="s">
        <v>564</v>
      </c>
      <c r="G1" s="96" t="s">
        <v>565</v>
      </c>
      <c r="H1" s="97" t="s">
        <v>566</v>
      </c>
      <c r="I1" s="97" t="s">
        <v>567</v>
      </c>
      <c r="J1" s="98" t="s">
        <v>568</v>
      </c>
      <c r="K1" s="98" t="s">
        <v>569</v>
      </c>
      <c r="L1" s="99" t="s">
        <v>570</v>
      </c>
      <c r="M1" s="99" t="s">
        <v>571</v>
      </c>
      <c r="N1" s="100" t="s">
        <v>572</v>
      </c>
      <c r="O1" s="167" t="s">
        <v>573</v>
      </c>
      <c r="P1" s="101" t="s">
        <v>574</v>
      </c>
      <c r="Q1" s="171" t="s">
        <v>575</v>
      </c>
      <c r="R1" s="464" t="s">
        <v>576</v>
      </c>
      <c r="S1" s="464" t="s">
        <v>417</v>
      </c>
    </row>
    <row r="2" spans="1:19" ht="277.5" customHeight="1">
      <c r="A2" s="459" t="s">
        <v>378</v>
      </c>
      <c r="B2" s="299" t="s">
        <v>1127</v>
      </c>
      <c r="C2" s="300" t="s">
        <v>1128</v>
      </c>
      <c r="D2" s="301" t="s">
        <v>1129</v>
      </c>
      <c r="E2" s="553" t="s">
        <v>1130</v>
      </c>
      <c r="F2" s="303" t="s">
        <v>579</v>
      </c>
      <c r="G2" s="302" t="s">
        <v>579</v>
      </c>
      <c r="H2" s="304" t="s">
        <v>1131</v>
      </c>
      <c r="I2" s="110" t="s">
        <v>1132</v>
      </c>
      <c r="J2" s="305" t="s">
        <v>1133</v>
      </c>
      <c r="K2" s="110" t="s">
        <v>1134</v>
      </c>
      <c r="L2" s="294" t="s">
        <v>1135</v>
      </c>
      <c r="M2" s="111" t="s">
        <v>1136</v>
      </c>
      <c r="N2" s="306" t="s">
        <v>579</v>
      </c>
      <c r="O2" s="302" t="s">
        <v>579</v>
      </c>
      <c r="P2" s="307" t="s">
        <v>1137</v>
      </c>
      <c r="Q2" s="308" t="s">
        <v>1138</v>
      </c>
      <c r="R2" s="148" t="s">
        <v>1139</v>
      </c>
      <c r="S2" s="462" t="s">
        <v>475</v>
      </c>
    </row>
    <row r="3" spans="1:19" ht="300" customHeight="1">
      <c r="A3" s="459" t="s">
        <v>379</v>
      </c>
      <c r="B3" s="299" t="s">
        <v>1140</v>
      </c>
      <c r="C3" s="300" t="s">
        <v>1141</v>
      </c>
      <c r="D3" s="308" t="s">
        <v>1129</v>
      </c>
      <c r="E3" s="554" t="s">
        <v>1142</v>
      </c>
      <c r="F3" s="303" t="s">
        <v>579</v>
      </c>
      <c r="G3" s="302" t="s">
        <v>579</v>
      </c>
      <c r="H3" s="304" t="s">
        <v>1143</v>
      </c>
      <c r="I3" s="309" t="s">
        <v>1144</v>
      </c>
      <c r="J3" s="305" t="s">
        <v>1145</v>
      </c>
      <c r="K3" s="111" t="s">
        <v>1134</v>
      </c>
      <c r="L3" s="294" t="s">
        <v>1146</v>
      </c>
      <c r="M3" s="111" t="s">
        <v>1147</v>
      </c>
      <c r="N3" s="306" t="s">
        <v>579</v>
      </c>
      <c r="O3" s="302" t="s">
        <v>579</v>
      </c>
      <c r="P3" s="307" t="s">
        <v>1148</v>
      </c>
      <c r="Q3" s="308" t="s">
        <v>1149</v>
      </c>
      <c r="R3" s="148" t="s">
        <v>1150</v>
      </c>
      <c r="S3" s="462" t="s">
        <v>475</v>
      </c>
    </row>
    <row r="4" spans="1:19" ht="393" customHeight="1">
      <c r="A4" s="459" t="s">
        <v>380</v>
      </c>
      <c r="B4" s="299" t="s">
        <v>1151</v>
      </c>
      <c r="C4" s="300" t="s">
        <v>1152</v>
      </c>
      <c r="D4" s="301" t="s">
        <v>1153</v>
      </c>
      <c r="E4" s="555" t="s">
        <v>1154</v>
      </c>
      <c r="F4" s="303" t="s">
        <v>579</v>
      </c>
      <c r="G4" s="302" t="s">
        <v>579</v>
      </c>
      <c r="H4" s="304" t="s">
        <v>1143</v>
      </c>
      <c r="I4" s="277" t="s">
        <v>1155</v>
      </c>
      <c r="J4" s="305" t="s">
        <v>1156</v>
      </c>
      <c r="K4" s="110" t="s">
        <v>1134</v>
      </c>
      <c r="L4" s="294" t="s">
        <v>1135</v>
      </c>
      <c r="M4" s="111" t="s">
        <v>1157</v>
      </c>
      <c r="N4" s="306" t="s">
        <v>579</v>
      </c>
      <c r="O4" s="302" t="s">
        <v>579</v>
      </c>
      <c r="P4" s="307" t="s">
        <v>1148</v>
      </c>
      <c r="Q4" s="308" t="s">
        <v>1149</v>
      </c>
      <c r="R4" s="148" t="s">
        <v>1158</v>
      </c>
      <c r="S4" s="462" t="s">
        <v>475</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12139-8474-0646-B342-63571F2E016C}">
  <sheetPr>
    <tabColor theme="0" tint="-0.14999847407452621"/>
  </sheetPr>
  <dimension ref="A1:D3"/>
  <sheetViews>
    <sheetView topLeftCell="A2" zoomScale="150" zoomScaleNormal="120" workbookViewId="0">
      <selection activeCell="B2" sqref="B2"/>
    </sheetView>
  </sheetViews>
  <sheetFormatPr defaultColWidth="11.42578125" defaultRowHeight="14.45"/>
  <cols>
    <col min="1" max="1" width="21.7109375" customWidth="1"/>
    <col min="2" max="2" width="57.42578125" customWidth="1"/>
    <col min="3" max="3" width="46.7109375" customWidth="1"/>
    <col min="4" max="4" width="63" customWidth="1"/>
  </cols>
  <sheetData>
    <row r="1" spans="1:4" ht="34.15" customHeight="1">
      <c r="A1" s="498" t="s">
        <v>1159</v>
      </c>
      <c r="B1" s="499" t="s">
        <v>1160</v>
      </c>
      <c r="C1" s="499" t="s">
        <v>1161</v>
      </c>
      <c r="D1" s="499" t="s">
        <v>1162</v>
      </c>
    </row>
    <row r="2" spans="1:4" ht="331.9" customHeight="1">
      <c r="A2" s="497" t="s">
        <v>1163</v>
      </c>
      <c r="B2" s="500" t="s">
        <v>1164</v>
      </c>
      <c r="C2" s="500" t="s">
        <v>1165</v>
      </c>
      <c r="D2" s="500" t="s">
        <v>1166</v>
      </c>
    </row>
    <row r="3" spans="1:4" ht="241.9" customHeight="1">
      <c r="A3" s="501" t="s">
        <v>1167</v>
      </c>
      <c r="B3" s="500" t="s">
        <v>1168</v>
      </c>
      <c r="C3" s="500" t="s">
        <v>1169</v>
      </c>
      <c r="D3" s="502" t="s">
        <v>1170</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C2A4B-D228-E441-908F-BD8637C1386C}">
  <sheetPr>
    <tabColor theme="0" tint="-0.14999847407452621"/>
  </sheetPr>
  <dimension ref="A1:H57"/>
  <sheetViews>
    <sheetView topLeftCell="A56" zoomScale="150" workbookViewId="0">
      <selection activeCell="B57" sqref="B57"/>
    </sheetView>
  </sheetViews>
  <sheetFormatPr defaultColWidth="11.42578125" defaultRowHeight="14.45"/>
  <cols>
    <col min="1" max="1" width="15.7109375" style="504" customWidth="1"/>
    <col min="2" max="2" width="54.28515625" customWidth="1"/>
    <col min="3" max="3" width="21.28515625" style="503" customWidth="1"/>
    <col min="4" max="4" width="20.28515625" style="495" customWidth="1"/>
    <col min="5" max="5" width="44" style="21" customWidth="1"/>
    <col min="6" max="6" width="38.7109375" customWidth="1"/>
    <col min="7" max="7" width="39" customWidth="1"/>
    <col min="8" max="8" width="43.7109375" customWidth="1"/>
  </cols>
  <sheetData>
    <row r="1" spans="1:8">
      <c r="A1" s="505" t="s">
        <v>366</v>
      </c>
      <c r="B1" s="506" t="s">
        <v>1171</v>
      </c>
      <c r="C1" s="506" t="s">
        <v>1172</v>
      </c>
      <c r="D1" s="507" t="s">
        <v>474</v>
      </c>
      <c r="E1" s="506" t="s">
        <v>484</v>
      </c>
      <c r="F1" s="515" t="s">
        <v>368</v>
      </c>
      <c r="G1" s="508" t="s">
        <v>1173</v>
      </c>
      <c r="H1" s="507" t="s">
        <v>487</v>
      </c>
    </row>
    <row r="2" spans="1:8" ht="321" customHeight="1">
      <c r="A2" s="509" t="s">
        <v>380</v>
      </c>
      <c r="B2" s="3" t="s">
        <v>1174</v>
      </c>
      <c r="C2" s="3"/>
      <c r="D2" s="510" t="s">
        <v>479</v>
      </c>
      <c r="E2" s="511" t="s">
        <v>1175</v>
      </c>
      <c r="F2" s="516" t="s">
        <v>1176</v>
      </c>
      <c r="G2" s="518" t="s">
        <v>1177</v>
      </c>
      <c r="H2" s="20" t="s">
        <v>1178</v>
      </c>
    </row>
    <row r="3" spans="1:8" ht="259.14999999999998">
      <c r="A3" s="509" t="s">
        <v>380</v>
      </c>
      <c r="B3" s="3" t="s">
        <v>1174</v>
      </c>
      <c r="C3" s="3"/>
      <c r="D3" s="510" t="s">
        <v>479</v>
      </c>
      <c r="E3" s="511" t="s">
        <v>1179</v>
      </c>
      <c r="F3" s="516" t="s">
        <v>1180</v>
      </c>
      <c r="G3" s="518" t="s">
        <v>1181</v>
      </c>
    </row>
    <row r="4" spans="1:8" ht="259.14999999999998">
      <c r="A4" s="509" t="s">
        <v>380</v>
      </c>
      <c r="B4" s="3" t="s">
        <v>1174</v>
      </c>
      <c r="C4" s="3"/>
      <c r="D4" s="510" t="s">
        <v>479</v>
      </c>
      <c r="E4" s="511" t="s">
        <v>1182</v>
      </c>
      <c r="F4" s="516" t="s">
        <v>1183</v>
      </c>
      <c r="G4" s="518" t="s">
        <v>1184</v>
      </c>
    </row>
    <row r="5" spans="1:8" ht="374.45">
      <c r="A5" s="509" t="s">
        <v>380</v>
      </c>
      <c r="B5" s="3" t="s">
        <v>1174</v>
      </c>
      <c r="C5" s="3"/>
      <c r="D5" s="510" t="s">
        <v>479</v>
      </c>
      <c r="E5" s="511" t="s">
        <v>1185</v>
      </c>
      <c r="F5" s="516" t="s">
        <v>1186</v>
      </c>
      <c r="G5" s="16" t="s">
        <v>1187</v>
      </c>
    </row>
    <row r="6" spans="1:8" ht="259.14999999999998">
      <c r="A6" s="509" t="s">
        <v>380</v>
      </c>
      <c r="B6" s="3" t="s">
        <v>1174</v>
      </c>
      <c r="C6" s="3"/>
      <c r="D6" s="510" t="s">
        <v>1188</v>
      </c>
      <c r="E6" s="511" t="s">
        <v>1189</v>
      </c>
      <c r="F6" s="516" t="s">
        <v>1190</v>
      </c>
      <c r="G6" s="518" t="s">
        <v>1191</v>
      </c>
    </row>
    <row r="7" spans="1:8" ht="360">
      <c r="A7" s="509" t="s">
        <v>380</v>
      </c>
      <c r="B7" s="3" t="s">
        <v>1174</v>
      </c>
      <c r="C7" s="3"/>
      <c r="D7" s="510" t="s">
        <v>1188</v>
      </c>
      <c r="E7" s="511" t="s">
        <v>1192</v>
      </c>
      <c r="F7" s="516" t="s">
        <v>1193</v>
      </c>
      <c r="G7" s="518" t="s">
        <v>1194</v>
      </c>
    </row>
    <row r="8" spans="1:8" ht="259.14999999999998">
      <c r="A8" s="509" t="s">
        <v>380</v>
      </c>
      <c r="B8" s="3" t="s">
        <v>1174</v>
      </c>
      <c r="C8" s="3"/>
      <c r="D8" s="510" t="s">
        <v>1188</v>
      </c>
      <c r="E8" s="511" t="s">
        <v>1195</v>
      </c>
      <c r="F8" s="516" t="s">
        <v>1196</v>
      </c>
      <c r="G8" s="518" t="s">
        <v>1197</v>
      </c>
    </row>
    <row r="9" spans="1:8" ht="259.14999999999998">
      <c r="A9" s="509" t="s">
        <v>380</v>
      </c>
      <c r="B9" s="3" t="s">
        <v>1174</v>
      </c>
      <c r="C9" s="3"/>
      <c r="D9" s="510" t="s">
        <v>1198</v>
      </c>
      <c r="E9" s="511" t="s">
        <v>1199</v>
      </c>
      <c r="F9" s="516" t="s">
        <v>1200</v>
      </c>
      <c r="G9" s="518" t="s">
        <v>1201</v>
      </c>
    </row>
    <row r="10" spans="1:8" ht="259.14999999999998">
      <c r="A10" s="509" t="s">
        <v>380</v>
      </c>
      <c r="B10" s="3" t="s">
        <v>1174</v>
      </c>
      <c r="C10" s="3"/>
      <c r="D10" s="510" t="s">
        <v>1198</v>
      </c>
      <c r="E10" s="511" t="s">
        <v>1202</v>
      </c>
      <c r="F10" s="516" t="s">
        <v>1203</v>
      </c>
      <c r="G10" s="518" t="s">
        <v>1204</v>
      </c>
    </row>
    <row r="11" spans="1:8" ht="316.89999999999998">
      <c r="A11" s="509" t="s">
        <v>380</v>
      </c>
      <c r="B11" s="3" t="s">
        <v>1174</v>
      </c>
      <c r="C11" s="3"/>
      <c r="D11" s="510" t="s">
        <v>1198</v>
      </c>
      <c r="E11" s="511" t="s">
        <v>1205</v>
      </c>
      <c r="F11" s="516" t="s">
        <v>1206</v>
      </c>
      <c r="G11" s="518" t="s">
        <v>1207</v>
      </c>
    </row>
    <row r="12" spans="1:8" ht="259.14999999999998">
      <c r="A12" s="509" t="s">
        <v>380</v>
      </c>
      <c r="B12" s="3" t="s">
        <v>1174</v>
      </c>
      <c r="C12" s="3"/>
      <c r="D12" s="510" t="s">
        <v>1198</v>
      </c>
      <c r="E12" s="511" t="s">
        <v>1208</v>
      </c>
      <c r="F12" s="516" t="s">
        <v>1209</v>
      </c>
      <c r="G12" s="518" t="s">
        <v>1210</v>
      </c>
    </row>
    <row r="13" spans="1:8" ht="259.14999999999998">
      <c r="A13" s="509" t="s">
        <v>380</v>
      </c>
      <c r="B13" s="3" t="s">
        <v>1174</v>
      </c>
      <c r="C13" s="3"/>
      <c r="D13" s="510" t="s">
        <v>1211</v>
      </c>
      <c r="E13" s="528" t="s">
        <v>1212</v>
      </c>
      <c r="F13" s="516" t="s">
        <v>1213</v>
      </c>
      <c r="G13" s="519" t="s">
        <v>1214</v>
      </c>
    </row>
    <row r="14" spans="1:8" ht="345.6">
      <c r="A14" s="626" t="s">
        <v>378</v>
      </c>
      <c r="B14" s="3" t="s">
        <v>1215</v>
      </c>
      <c r="C14" s="3"/>
      <c r="D14" s="528" t="s">
        <v>1211</v>
      </c>
      <c r="E14" s="528" t="s">
        <v>1212</v>
      </c>
      <c r="F14" s="516" t="s">
        <v>1216</v>
      </c>
      <c r="G14" s="519" t="s">
        <v>1214</v>
      </c>
      <c r="H14" s="426" t="s">
        <v>1217</v>
      </c>
    </row>
    <row r="15" spans="1:8" ht="273.60000000000002">
      <c r="A15" s="626" t="s">
        <v>378</v>
      </c>
      <c r="B15" s="3" t="s">
        <v>1215</v>
      </c>
      <c r="C15" s="3"/>
      <c r="D15" s="510" t="s">
        <v>479</v>
      </c>
      <c r="E15" s="511" t="s">
        <v>1218</v>
      </c>
      <c r="F15" s="516" t="s">
        <v>1219</v>
      </c>
      <c r="G15" s="518" t="s">
        <v>1220</v>
      </c>
    </row>
    <row r="16" spans="1:8" ht="374.45">
      <c r="A16" s="509" t="s">
        <v>378</v>
      </c>
      <c r="B16" s="3" t="s">
        <v>1215</v>
      </c>
      <c r="C16" s="3"/>
      <c r="D16" s="510" t="s">
        <v>479</v>
      </c>
      <c r="E16" s="511" t="s">
        <v>1221</v>
      </c>
      <c r="F16" s="516" t="s">
        <v>1222</v>
      </c>
      <c r="G16" s="518" t="s">
        <v>1223</v>
      </c>
    </row>
    <row r="17" spans="1:8" ht="273.60000000000002">
      <c r="A17" s="509" t="s">
        <v>378</v>
      </c>
      <c r="B17" s="3" t="s">
        <v>1215</v>
      </c>
      <c r="C17" s="3"/>
      <c r="D17" s="510" t="s">
        <v>479</v>
      </c>
      <c r="E17" s="511" t="s">
        <v>1224</v>
      </c>
      <c r="F17" s="516" t="s">
        <v>1225</v>
      </c>
      <c r="G17" s="518" t="s">
        <v>1226</v>
      </c>
    </row>
    <row r="18" spans="1:8" ht="273.60000000000002">
      <c r="A18" s="509" t="s">
        <v>378</v>
      </c>
      <c r="B18" s="3" t="s">
        <v>1215</v>
      </c>
      <c r="C18" s="3"/>
      <c r="D18" s="510" t="s">
        <v>479</v>
      </c>
      <c r="E18" s="511" t="s">
        <v>485</v>
      </c>
      <c r="F18" s="516" t="s">
        <v>1227</v>
      </c>
      <c r="G18" s="518" t="s">
        <v>1228</v>
      </c>
    </row>
    <row r="19" spans="1:8" ht="273.60000000000002">
      <c r="A19" s="509" t="s">
        <v>378</v>
      </c>
      <c r="B19" s="3" t="s">
        <v>1215</v>
      </c>
      <c r="C19" s="3"/>
      <c r="D19" s="510" t="s">
        <v>479</v>
      </c>
      <c r="E19" s="511" t="s">
        <v>1229</v>
      </c>
      <c r="F19" s="516" t="s">
        <v>1230</v>
      </c>
      <c r="G19" s="518" t="s">
        <v>1231</v>
      </c>
    </row>
    <row r="20" spans="1:8" ht="273.60000000000002">
      <c r="A20" s="509" t="s">
        <v>378</v>
      </c>
      <c r="B20" s="3" t="s">
        <v>1215</v>
      </c>
      <c r="C20" s="3"/>
      <c r="D20" s="510" t="s">
        <v>1188</v>
      </c>
      <c r="E20" s="511" t="s">
        <v>1232</v>
      </c>
      <c r="F20" s="516" t="s">
        <v>1233</v>
      </c>
      <c r="G20" s="518" t="s">
        <v>1234</v>
      </c>
    </row>
    <row r="21" spans="1:8" ht="273.60000000000002">
      <c r="A21" s="509" t="s">
        <v>378</v>
      </c>
      <c r="B21" s="3" t="s">
        <v>1215</v>
      </c>
      <c r="C21" s="3"/>
      <c r="D21" s="510" t="s">
        <v>1188</v>
      </c>
      <c r="E21" s="511" t="s">
        <v>1235</v>
      </c>
      <c r="F21" s="516" t="s">
        <v>1236</v>
      </c>
      <c r="G21" s="518" t="s">
        <v>1237</v>
      </c>
    </row>
    <row r="22" spans="1:8" ht="288">
      <c r="A22" s="509" t="s">
        <v>378</v>
      </c>
      <c r="B22" s="3" t="s">
        <v>1215</v>
      </c>
      <c r="C22" s="3"/>
      <c r="D22" s="510" t="s">
        <v>1198</v>
      </c>
      <c r="E22" s="511" t="s">
        <v>1238</v>
      </c>
      <c r="F22" s="516" t="s">
        <v>1239</v>
      </c>
      <c r="G22" s="518" t="s">
        <v>1240</v>
      </c>
    </row>
    <row r="23" spans="1:8" ht="273.60000000000002">
      <c r="A23" s="509" t="s">
        <v>378</v>
      </c>
      <c r="B23" s="3" t="s">
        <v>1215</v>
      </c>
      <c r="C23" s="3"/>
      <c r="D23" s="510" t="s">
        <v>1198</v>
      </c>
      <c r="E23" s="511" t="s">
        <v>1241</v>
      </c>
      <c r="F23" s="516" t="s">
        <v>1242</v>
      </c>
      <c r="G23" s="518" t="s">
        <v>1243</v>
      </c>
    </row>
    <row r="24" spans="1:8" ht="273.60000000000002">
      <c r="A24" s="509" t="s">
        <v>378</v>
      </c>
      <c r="B24" s="3" t="s">
        <v>1215</v>
      </c>
      <c r="C24" s="3"/>
      <c r="D24" s="510" t="s">
        <v>1198</v>
      </c>
      <c r="E24" s="511" t="s">
        <v>1244</v>
      </c>
      <c r="F24" s="516" t="s">
        <v>1245</v>
      </c>
      <c r="G24" s="518" t="s">
        <v>1246</v>
      </c>
    </row>
    <row r="25" spans="1:8" ht="216">
      <c r="A25" s="627" t="s">
        <v>379</v>
      </c>
      <c r="B25" s="3"/>
      <c r="C25" s="2"/>
      <c r="D25" s="510" t="s">
        <v>1211</v>
      </c>
      <c r="E25" s="528" t="s">
        <v>1212</v>
      </c>
      <c r="F25" s="516" t="s">
        <v>1213</v>
      </c>
      <c r="G25" s="519" t="s">
        <v>1214</v>
      </c>
      <c r="H25" s="426" t="s">
        <v>1247</v>
      </c>
    </row>
    <row r="26" spans="1:8" ht="273.60000000000002">
      <c r="A26" s="509" t="s">
        <v>379</v>
      </c>
      <c r="B26" s="38" t="s">
        <v>1248</v>
      </c>
      <c r="C26" s="628" t="s">
        <v>1249</v>
      </c>
      <c r="D26" s="510" t="s">
        <v>1250</v>
      </c>
      <c r="E26" s="511" t="s">
        <v>1251</v>
      </c>
      <c r="F26" s="516" t="s">
        <v>1252</v>
      </c>
      <c r="G26" s="518" t="s">
        <v>1253</v>
      </c>
    </row>
    <row r="27" spans="1:8" ht="273.60000000000002">
      <c r="A27" s="509" t="s">
        <v>379</v>
      </c>
      <c r="B27" s="38" t="s">
        <v>1248</v>
      </c>
      <c r="C27" s="628" t="s">
        <v>1249</v>
      </c>
      <c r="D27" s="510"/>
      <c r="E27" s="511" t="s">
        <v>1254</v>
      </c>
      <c r="F27" s="516" t="s">
        <v>1255</v>
      </c>
      <c r="G27" s="518" t="s">
        <v>1256</v>
      </c>
    </row>
    <row r="28" spans="1:8" ht="273.60000000000002">
      <c r="A28" s="509" t="s">
        <v>379</v>
      </c>
      <c r="B28" s="38" t="s">
        <v>1248</v>
      </c>
      <c r="C28" s="628" t="s">
        <v>1249</v>
      </c>
      <c r="D28" s="510"/>
      <c r="E28" s="511" t="s">
        <v>1257</v>
      </c>
      <c r="F28" s="516" t="s">
        <v>1258</v>
      </c>
      <c r="G28" s="518" t="s">
        <v>1259</v>
      </c>
    </row>
    <row r="29" spans="1:8" ht="273.60000000000002">
      <c r="A29" s="509" t="s">
        <v>379</v>
      </c>
      <c r="B29" s="38" t="s">
        <v>1248</v>
      </c>
      <c r="C29" s="628" t="s">
        <v>1249</v>
      </c>
      <c r="D29" s="510"/>
      <c r="E29" s="511" t="s">
        <v>1260</v>
      </c>
      <c r="F29" s="516" t="s">
        <v>1261</v>
      </c>
      <c r="G29" s="518" t="s">
        <v>1262</v>
      </c>
    </row>
    <row r="30" spans="1:8" ht="273.60000000000002">
      <c r="A30" s="509" t="s">
        <v>379</v>
      </c>
      <c r="B30" s="38" t="s">
        <v>1248</v>
      </c>
      <c r="C30" s="628" t="s">
        <v>1249</v>
      </c>
      <c r="D30" s="510"/>
      <c r="E30" s="511" t="s">
        <v>1263</v>
      </c>
      <c r="F30" s="516" t="s">
        <v>1264</v>
      </c>
      <c r="G30" s="518" t="s">
        <v>1265</v>
      </c>
    </row>
    <row r="31" spans="1:8" ht="273.60000000000002">
      <c r="A31" s="509" t="s">
        <v>379</v>
      </c>
      <c r="B31" s="38" t="s">
        <v>1248</v>
      </c>
      <c r="C31" s="628" t="s">
        <v>1249</v>
      </c>
      <c r="D31" s="510"/>
      <c r="E31" s="511" t="s">
        <v>1266</v>
      </c>
      <c r="F31" s="516" t="s">
        <v>1267</v>
      </c>
      <c r="G31" s="518" t="s">
        <v>1268</v>
      </c>
    </row>
    <row r="32" spans="1:8" ht="273.60000000000002">
      <c r="A32" s="509" t="s">
        <v>379</v>
      </c>
      <c r="B32" s="38" t="s">
        <v>1248</v>
      </c>
      <c r="C32" s="628" t="s">
        <v>1249</v>
      </c>
      <c r="D32" s="510"/>
      <c r="E32" s="511" t="s">
        <v>1269</v>
      </c>
      <c r="F32" s="516" t="s">
        <v>1270</v>
      </c>
      <c r="G32" s="518" t="s">
        <v>1271</v>
      </c>
    </row>
    <row r="33" spans="1:7" ht="273.60000000000002">
      <c r="A33" s="509" t="s">
        <v>379</v>
      </c>
      <c r="B33" s="38" t="s">
        <v>1248</v>
      </c>
      <c r="C33" s="629" t="s">
        <v>1272</v>
      </c>
      <c r="D33" s="510"/>
      <c r="E33" s="511" t="s">
        <v>1273</v>
      </c>
      <c r="F33" s="516" t="s">
        <v>1274</v>
      </c>
      <c r="G33" s="518" t="s">
        <v>1275</v>
      </c>
    </row>
    <row r="34" spans="1:7" ht="273.60000000000002">
      <c r="A34" s="509" t="s">
        <v>379</v>
      </c>
      <c r="B34" s="38" t="s">
        <v>1248</v>
      </c>
      <c r="C34" s="629" t="s">
        <v>1272</v>
      </c>
      <c r="D34" s="510"/>
      <c r="E34" s="511" t="s">
        <v>1276</v>
      </c>
      <c r="F34" s="516" t="s">
        <v>1277</v>
      </c>
      <c r="G34" s="518" t="s">
        <v>1278</v>
      </c>
    </row>
    <row r="35" spans="1:7" ht="273.60000000000002">
      <c r="A35" s="512" t="s">
        <v>379</v>
      </c>
      <c r="B35" s="38" t="s">
        <v>1248</v>
      </c>
      <c r="C35" s="629" t="s">
        <v>1272</v>
      </c>
      <c r="D35" s="513"/>
      <c r="E35" s="514" t="s">
        <v>1279</v>
      </c>
      <c r="F35" s="517" t="s">
        <v>1280</v>
      </c>
      <c r="G35" s="520" t="s">
        <v>1281</v>
      </c>
    </row>
    <row r="36" spans="1:7" ht="273.60000000000002">
      <c r="A36" s="512" t="s">
        <v>379</v>
      </c>
      <c r="B36" s="38" t="s">
        <v>1248</v>
      </c>
      <c r="C36" s="630" t="s">
        <v>1282</v>
      </c>
      <c r="D36" s="523" t="s">
        <v>479</v>
      </c>
      <c r="E36" s="524" t="s">
        <v>1283</v>
      </c>
      <c r="F36" s="517" t="s">
        <v>1284</v>
      </c>
      <c r="G36" s="520" t="s">
        <v>1285</v>
      </c>
    </row>
    <row r="37" spans="1:7" ht="273.60000000000002">
      <c r="A37" s="512" t="s">
        <v>379</v>
      </c>
      <c r="B37" s="38" t="s">
        <v>1248</v>
      </c>
      <c r="C37" s="630" t="s">
        <v>1282</v>
      </c>
      <c r="D37" s="523" t="s">
        <v>479</v>
      </c>
      <c r="E37" s="524" t="s">
        <v>1286</v>
      </c>
      <c r="F37" s="517" t="s">
        <v>1287</v>
      </c>
      <c r="G37" s="520" t="s">
        <v>1288</v>
      </c>
    </row>
    <row r="38" spans="1:7" ht="273.60000000000002">
      <c r="A38" s="512" t="s">
        <v>379</v>
      </c>
      <c r="B38" s="38" t="s">
        <v>1248</v>
      </c>
      <c r="C38" s="630" t="s">
        <v>1282</v>
      </c>
      <c r="D38" s="523" t="s">
        <v>479</v>
      </c>
      <c r="E38" s="527" t="s">
        <v>1289</v>
      </c>
      <c r="F38" s="517" t="s">
        <v>1290</v>
      </c>
      <c r="G38" s="520" t="s">
        <v>1291</v>
      </c>
    </row>
    <row r="39" spans="1:7" ht="273.60000000000002">
      <c r="A39" s="512" t="s">
        <v>379</v>
      </c>
      <c r="B39" s="38" t="s">
        <v>1248</v>
      </c>
      <c r="C39" s="630" t="s">
        <v>1282</v>
      </c>
      <c r="D39" s="523" t="s">
        <v>479</v>
      </c>
      <c r="E39" s="527" t="s">
        <v>1292</v>
      </c>
      <c r="F39" s="517" t="s">
        <v>1293</v>
      </c>
      <c r="G39" s="520" t="s">
        <v>1294</v>
      </c>
    </row>
    <row r="40" spans="1:7" ht="273.60000000000002">
      <c r="A40" s="512" t="s">
        <v>379</v>
      </c>
      <c r="B40" s="38" t="s">
        <v>1248</v>
      </c>
      <c r="C40" s="630" t="s">
        <v>1282</v>
      </c>
      <c r="D40" s="523" t="s">
        <v>1188</v>
      </c>
      <c r="E40" s="527" t="s">
        <v>1295</v>
      </c>
      <c r="F40" s="517" t="s">
        <v>1296</v>
      </c>
      <c r="G40" s="520" t="s">
        <v>1297</v>
      </c>
    </row>
    <row r="41" spans="1:7" ht="273.60000000000002">
      <c r="A41" s="512" t="s">
        <v>379</v>
      </c>
      <c r="B41" s="38" t="s">
        <v>1248</v>
      </c>
      <c r="C41" s="630" t="s">
        <v>1282</v>
      </c>
      <c r="D41" s="521" t="s">
        <v>1188</v>
      </c>
      <c r="E41" s="526" t="s">
        <v>1298</v>
      </c>
      <c r="F41" s="516" t="s">
        <v>1299</v>
      </c>
      <c r="G41" s="518" t="s">
        <v>1300</v>
      </c>
    </row>
    <row r="42" spans="1:7" ht="273.60000000000002">
      <c r="A42" s="512" t="s">
        <v>379</v>
      </c>
      <c r="B42" s="38" t="s">
        <v>1248</v>
      </c>
      <c r="C42" s="630" t="s">
        <v>1282</v>
      </c>
      <c r="D42" s="521" t="s">
        <v>1198</v>
      </c>
      <c r="E42" s="526" t="s">
        <v>1301</v>
      </c>
      <c r="F42" s="516" t="s">
        <v>1302</v>
      </c>
      <c r="G42" s="518" t="s">
        <v>1303</v>
      </c>
    </row>
    <row r="43" spans="1:7" ht="273.60000000000002">
      <c r="A43" s="512" t="s">
        <v>379</v>
      </c>
      <c r="B43" s="38" t="s">
        <v>1248</v>
      </c>
      <c r="C43" s="630" t="s">
        <v>1282</v>
      </c>
      <c r="D43" s="521" t="s">
        <v>1198</v>
      </c>
      <c r="E43" s="522" t="s">
        <v>1304</v>
      </c>
      <c r="F43" s="516" t="s">
        <v>1305</v>
      </c>
      <c r="G43" s="518" t="s">
        <v>1306</v>
      </c>
    </row>
    <row r="44" spans="1:7" ht="273.60000000000002">
      <c r="A44" s="512" t="s">
        <v>379</v>
      </c>
      <c r="B44" s="38" t="s">
        <v>1248</v>
      </c>
      <c r="C44" s="630" t="s">
        <v>1282</v>
      </c>
      <c r="D44" s="521" t="s">
        <v>1198</v>
      </c>
      <c r="E44" s="524" t="s">
        <v>1307</v>
      </c>
      <c r="F44" s="517" t="s">
        <v>1308</v>
      </c>
      <c r="G44" s="520" t="s">
        <v>1309</v>
      </c>
    </row>
    <row r="45" spans="1:7" ht="273.60000000000002">
      <c r="A45" s="512" t="s">
        <v>379</v>
      </c>
      <c r="B45" s="38" t="s">
        <v>1248</v>
      </c>
      <c r="C45" s="525" t="s">
        <v>1310</v>
      </c>
      <c r="D45" s="523" t="s">
        <v>479</v>
      </c>
      <c r="E45" s="524" t="s">
        <v>1311</v>
      </c>
      <c r="F45" s="517" t="s">
        <v>1312</v>
      </c>
      <c r="G45" s="520" t="s">
        <v>1313</v>
      </c>
    </row>
    <row r="46" spans="1:7" ht="273.60000000000002">
      <c r="A46" s="512" t="s">
        <v>379</v>
      </c>
      <c r="B46" s="38" t="s">
        <v>1248</v>
      </c>
      <c r="C46" s="525" t="s">
        <v>1310</v>
      </c>
      <c r="D46" s="523" t="s">
        <v>479</v>
      </c>
      <c r="E46" s="522" t="s">
        <v>1314</v>
      </c>
      <c r="F46" s="516" t="s">
        <v>1315</v>
      </c>
      <c r="G46" s="518" t="s">
        <v>1316</v>
      </c>
    </row>
    <row r="47" spans="1:7" ht="273.60000000000002">
      <c r="A47" s="512" t="s">
        <v>379</v>
      </c>
      <c r="B47" s="38" t="s">
        <v>1248</v>
      </c>
      <c r="C47" s="525" t="s">
        <v>1310</v>
      </c>
      <c r="D47" s="523" t="s">
        <v>479</v>
      </c>
      <c r="E47" s="522" t="s">
        <v>1317</v>
      </c>
      <c r="F47" s="516" t="s">
        <v>1318</v>
      </c>
      <c r="G47" s="518" t="s">
        <v>1319</v>
      </c>
    </row>
    <row r="48" spans="1:7" ht="273.60000000000002">
      <c r="A48" s="512" t="s">
        <v>379</v>
      </c>
      <c r="B48" s="38" t="s">
        <v>1248</v>
      </c>
      <c r="C48" s="525" t="s">
        <v>1310</v>
      </c>
      <c r="D48" s="521" t="s">
        <v>1188</v>
      </c>
      <c r="E48" s="522" t="s">
        <v>1263</v>
      </c>
      <c r="F48" s="516" t="s">
        <v>1320</v>
      </c>
      <c r="G48" s="518" t="s">
        <v>1321</v>
      </c>
    </row>
    <row r="49" spans="1:7" ht="273.60000000000002">
      <c r="A49" s="512" t="s">
        <v>379</v>
      </c>
      <c r="B49" s="38" t="s">
        <v>1248</v>
      </c>
      <c r="C49" s="525" t="s">
        <v>1310</v>
      </c>
      <c r="D49" s="521" t="s">
        <v>1198</v>
      </c>
      <c r="E49" s="522" t="s">
        <v>1304</v>
      </c>
      <c r="F49" s="516" t="s">
        <v>1322</v>
      </c>
      <c r="G49" s="518" t="s">
        <v>1323</v>
      </c>
    </row>
    <row r="50" spans="1:7" ht="316.89999999999998">
      <c r="A50" s="512" t="s">
        <v>379</v>
      </c>
      <c r="B50" s="38" t="s">
        <v>1248</v>
      </c>
      <c r="C50" s="525" t="s">
        <v>1324</v>
      </c>
      <c r="D50" s="523" t="s">
        <v>479</v>
      </c>
      <c r="E50" s="524" t="s">
        <v>1325</v>
      </c>
      <c r="F50" s="517" t="s">
        <v>1326</v>
      </c>
      <c r="G50" s="520" t="s">
        <v>1327</v>
      </c>
    </row>
    <row r="51" spans="1:7" ht="273.60000000000002">
      <c r="A51" s="512" t="s">
        <v>379</v>
      </c>
      <c r="B51" s="38" t="s">
        <v>1248</v>
      </c>
      <c r="C51" s="525" t="s">
        <v>1324</v>
      </c>
      <c r="D51" s="523" t="s">
        <v>479</v>
      </c>
      <c r="E51" s="524" t="s">
        <v>1328</v>
      </c>
      <c r="F51" s="517" t="s">
        <v>1329</v>
      </c>
      <c r="G51" s="520" t="s">
        <v>1330</v>
      </c>
    </row>
    <row r="52" spans="1:7" ht="273.60000000000002">
      <c r="A52" s="512" t="s">
        <v>379</v>
      </c>
      <c r="B52" s="38" t="s">
        <v>1248</v>
      </c>
      <c r="C52" s="525" t="s">
        <v>1324</v>
      </c>
      <c r="D52" s="521" t="s">
        <v>1188</v>
      </c>
      <c r="E52" s="522" t="s">
        <v>1331</v>
      </c>
      <c r="F52" s="516" t="s">
        <v>1332</v>
      </c>
      <c r="G52" s="518" t="s">
        <v>1333</v>
      </c>
    </row>
    <row r="53" spans="1:7" ht="273.60000000000002">
      <c r="A53" s="512" t="s">
        <v>379</v>
      </c>
      <c r="B53" s="38" t="s">
        <v>1248</v>
      </c>
      <c r="C53" s="525" t="s">
        <v>1324</v>
      </c>
      <c r="D53" s="521" t="s">
        <v>1188</v>
      </c>
      <c r="E53" s="522" t="s">
        <v>1334</v>
      </c>
      <c r="F53" s="516" t="s">
        <v>1335</v>
      </c>
      <c r="G53" s="518" t="s">
        <v>1336</v>
      </c>
    </row>
    <row r="54" spans="1:7" ht="124.9" customHeight="1">
      <c r="A54" s="512" t="s">
        <v>379</v>
      </c>
      <c r="B54" s="38" t="s">
        <v>1248</v>
      </c>
      <c r="C54" s="525" t="s">
        <v>1324</v>
      </c>
      <c r="D54" s="521" t="s">
        <v>1198</v>
      </c>
      <c r="E54" s="522" t="s">
        <v>1235</v>
      </c>
      <c r="F54" s="516" t="s">
        <v>1337</v>
      </c>
      <c r="G54" s="518" t="s">
        <v>1338</v>
      </c>
    </row>
    <row r="55" spans="1:7" ht="273.60000000000002">
      <c r="A55" s="512" t="s">
        <v>379</v>
      </c>
      <c r="B55" s="38" t="s">
        <v>1248</v>
      </c>
      <c r="C55" s="525" t="s">
        <v>1324</v>
      </c>
      <c r="D55" s="521" t="s">
        <v>1198</v>
      </c>
      <c r="E55" s="522" t="s">
        <v>1339</v>
      </c>
      <c r="F55" s="516" t="s">
        <v>1340</v>
      </c>
      <c r="G55" s="518" t="s">
        <v>1341</v>
      </c>
    </row>
    <row r="56" spans="1:7" ht="273.60000000000002">
      <c r="A56" s="512" t="s">
        <v>379</v>
      </c>
      <c r="B56" s="38" t="s">
        <v>1248</v>
      </c>
      <c r="C56" s="525" t="s">
        <v>1324</v>
      </c>
      <c r="D56" s="521" t="s">
        <v>1198</v>
      </c>
      <c r="E56" s="522" t="s">
        <v>1342</v>
      </c>
      <c r="F56" s="516" t="s">
        <v>1343</v>
      </c>
      <c r="G56" s="518" t="s">
        <v>1344</v>
      </c>
    </row>
    <row r="57" spans="1:7" ht="273.60000000000002">
      <c r="A57" s="512" t="s">
        <v>379</v>
      </c>
      <c r="B57" s="38" t="s">
        <v>1248</v>
      </c>
      <c r="C57" s="528" t="s">
        <v>1324</v>
      </c>
      <c r="D57" s="521" t="s">
        <v>1198</v>
      </c>
      <c r="E57" s="522" t="s">
        <v>1263</v>
      </c>
      <c r="F57" s="522" t="s">
        <v>1345</v>
      </c>
      <c r="G57" s="516" t="s">
        <v>1346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524a20-8a4d-450d-b3c9-a3bdf2870095">
      <Terms xmlns="http://schemas.microsoft.com/office/infopath/2007/PartnerControls"/>
    </lcf76f155ced4ddcb4097134ff3c332f>
    <TaxCatchAll xmlns="721d74d2-acc5-4d48-bcf6-538311d1d72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5B6CFAA70AB14796E24279C118ED60" ma:contentTypeVersion="18" ma:contentTypeDescription="Create a new document." ma:contentTypeScope="" ma:versionID="8d503329ed79f35236d11ed3a204d811">
  <xsd:schema xmlns:xsd="http://www.w3.org/2001/XMLSchema" xmlns:xs="http://www.w3.org/2001/XMLSchema" xmlns:p="http://schemas.microsoft.com/office/2006/metadata/properties" xmlns:ns2="86524a20-8a4d-450d-b3c9-a3bdf2870095" xmlns:ns3="721d74d2-acc5-4d48-bcf6-538311d1d721" targetNamespace="http://schemas.microsoft.com/office/2006/metadata/properties" ma:root="true" ma:fieldsID="41958b9d9b24b7f010cb72ac60c1b71f" ns2:_="" ns3:_="">
    <xsd:import namespace="86524a20-8a4d-450d-b3c9-a3bdf2870095"/>
    <xsd:import namespace="721d74d2-acc5-4d48-bcf6-538311d1d7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524a20-8a4d-450d-b3c9-a3bdf28700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fdd66e7-1753-41be-8f32-12802769461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d74d2-acc5-4d48-bcf6-538311d1d72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eeb8fae-1589-450b-8855-0bb7379c9174}" ma:internalName="TaxCatchAll" ma:showField="CatchAllData" ma:web="721d74d2-acc5-4d48-bcf6-538311d1d721">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E4989A-F1A1-4B0B-B227-1890C6316308}"/>
</file>

<file path=customXml/itemProps2.xml><?xml version="1.0" encoding="utf-8"?>
<ds:datastoreItem xmlns:ds="http://schemas.openxmlformats.org/officeDocument/2006/customXml" ds:itemID="{0CFAE853-5B1A-40EF-9135-EE1D18EFC1AD}"/>
</file>

<file path=customXml/itemProps3.xml><?xml version="1.0" encoding="utf-8"?>
<ds:datastoreItem xmlns:ds="http://schemas.openxmlformats.org/officeDocument/2006/customXml" ds:itemID="{E0DBA841-7605-400C-89D9-1BA326B161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2025-09-16T15:08:57Z</dcterms:created>
  <dcterms:modified xsi:type="dcterms:W3CDTF">2026-06-30T19:43:23Z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0x010100D45B6CFAA70AB14796E24279C118ED60</vt:lpwstr>
  </property>
  <property fmtid="{D5CDD505-2E9C-101B-9397-08002B2CF9AE}" pid="3" name="MediaServiceImageTags">
    <vt:lpwstr/>
  </property>
</Properties>
</file>