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600" windowHeight="11760" firstSheet="7" activeTab="11"/>
  </bookViews>
  <sheets>
    <sheet name="Enero 2019" sheetId="2" r:id="rId1"/>
    <sheet name="Febrero 2019" sheetId="1" r:id="rId2"/>
    <sheet name="Marzo 2019" sheetId="3" r:id="rId3"/>
    <sheet name="Abril 2019" sheetId="4" r:id="rId4"/>
    <sheet name="Mayo 2019" sheetId="5" r:id="rId5"/>
    <sheet name=" Junio 2019" sheetId="6" r:id="rId6"/>
    <sheet name="Julio 2019" sheetId="7" r:id="rId7"/>
    <sheet name="Agosto 2019" sheetId="8" r:id="rId8"/>
    <sheet name="Septiembre 2019" sheetId="9" r:id="rId9"/>
    <sheet name="Octubre 2019" sheetId="10" r:id="rId10"/>
    <sheet name="Noviembre 2019" sheetId="11" r:id="rId11"/>
    <sheet name="Diciembre 2019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6" i="12" l="1"/>
  <c r="T116" i="12"/>
  <c r="R116" i="12"/>
  <c r="Q116" i="12"/>
  <c r="T115" i="12"/>
  <c r="S115" i="12"/>
  <c r="R115" i="12"/>
  <c r="Q115" i="12"/>
  <c r="T114" i="12"/>
  <c r="S114" i="12"/>
  <c r="R114" i="12"/>
  <c r="Q114" i="12"/>
  <c r="T113" i="12"/>
  <c r="S113" i="12"/>
  <c r="R113" i="12"/>
  <c r="Q113" i="12"/>
  <c r="T112" i="12"/>
  <c r="S112" i="12"/>
  <c r="R112" i="12"/>
  <c r="Q112" i="12"/>
  <c r="T111" i="12"/>
  <c r="S111" i="12"/>
  <c r="R111" i="12"/>
  <c r="Q111" i="12"/>
  <c r="T110" i="12"/>
  <c r="S110" i="12"/>
  <c r="R110" i="12"/>
  <c r="Q110" i="12"/>
  <c r="T109" i="12"/>
  <c r="S109" i="12"/>
  <c r="R109" i="12"/>
  <c r="Q109" i="12"/>
  <c r="T108" i="12"/>
  <c r="S108" i="12"/>
  <c r="R108" i="12"/>
  <c r="Q108" i="12"/>
  <c r="T107" i="12"/>
  <c r="S107" i="12"/>
  <c r="R107" i="12"/>
  <c r="Q107" i="12"/>
  <c r="T106" i="12"/>
  <c r="S106" i="12"/>
  <c r="R106" i="12"/>
  <c r="Q106" i="12"/>
  <c r="T105" i="12"/>
  <c r="S105" i="12"/>
  <c r="R105" i="12"/>
  <c r="Q105" i="12"/>
  <c r="T92" i="12"/>
  <c r="S92" i="12"/>
  <c r="R92" i="12"/>
  <c r="Q92" i="12"/>
  <c r="T91" i="12"/>
  <c r="S91" i="12"/>
  <c r="R91" i="12"/>
  <c r="Q91" i="12"/>
  <c r="T90" i="12"/>
  <c r="S90" i="12"/>
  <c r="R90" i="12"/>
  <c r="Q90" i="12"/>
  <c r="T89" i="12"/>
  <c r="S89" i="12"/>
  <c r="R89" i="12"/>
  <c r="Q89" i="12"/>
  <c r="T88" i="12"/>
  <c r="S88" i="12"/>
  <c r="R88" i="12"/>
  <c r="Q88" i="12"/>
  <c r="T87" i="12"/>
  <c r="S87" i="12"/>
  <c r="R87" i="12"/>
  <c r="Q87" i="12"/>
  <c r="T86" i="12"/>
  <c r="S86" i="12"/>
  <c r="R86" i="12"/>
  <c r="Q86" i="12"/>
  <c r="T85" i="12"/>
  <c r="S85" i="12"/>
  <c r="R85" i="12"/>
  <c r="Q85" i="12"/>
  <c r="T84" i="12"/>
  <c r="S84" i="12"/>
  <c r="R84" i="12"/>
  <c r="Q84" i="12"/>
  <c r="T83" i="12"/>
  <c r="S83" i="12"/>
  <c r="R83" i="12"/>
  <c r="Q83" i="12"/>
  <c r="T82" i="12"/>
  <c r="S82" i="12"/>
  <c r="R82" i="12"/>
  <c r="Q82" i="12"/>
  <c r="T81" i="12"/>
  <c r="S81" i="12"/>
  <c r="Q81" i="12"/>
  <c r="T68" i="12"/>
  <c r="S68" i="12"/>
  <c r="R68" i="12"/>
  <c r="Q68" i="12"/>
  <c r="T67" i="12"/>
  <c r="S67" i="12"/>
  <c r="R67" i="12"/>
  <c r="Q67" i="12"/>
  <c r="T66" i="12"/>
  <c r="S66" i="12"/>
  <c r="R66" i="12"/>
  <c r="Q66" i="12"/>
  <c r="T65" i="12"/>
  <c r="S65" i="12"/>
  <c r="R65" i="12"/>
  <c r="Q65" i="12"/>
  <c r="T64" i="12"/>
  <c r="S64" i="12"/>
  <c r="R64" i="12"/>
  <c r="Q64" i="12"/>
  <c r="T63" i="12"/>
  <c r="S63" i="12"/>
  <c r="R63" i="12"/>
  <c r="Q63" i="12"/>
  <c r="T62" i="12"/>
  <c r="S62" i="12"/>
  <c r="R62" i="12"/>
  <c r="Q62" i="12"/>
  <c r="T61" i="12"/>
  <c r="S61" i="12"/>
  <c r="R61" i="12"/>
  <c r="Q61" i="12"/>
  <c r="T60" i="12"/>
  <c r="S60" i="12"/>
  <c r="R60" i="12"/>
  <c r="Q60" i="12"/>
  <c r="T59" i="12"/>
  <c r="S59" i="12"/>
  <c r="R59" i="12"/>
  <c r="Q59" i="12"/>
  <c r="T58" i="12"/>
  <c r="S58" i="12"/>
  <c r="R58" i="12"/>
  <c r="Q58" i="12"/>
  <c r="T57" i="12"/>
  <c r="S57" i="12"/>
  <c r="R57" i="12"/>
  <c r="Q57" i="12"/>
  <c r="T44" i="12"/>
  <c r="S44" i="12"/>
  <c r="R44" i="12"/>
  <c r="Q44" i="12"/>
  <c r="T43" i="12"/>
  <c r="S43" i="12"/>
  <c r="R43" i="12"/>
  <c r="Q43" i="12"/>
  <c r="T42" i="12"/>
  <c r="S42" i="12"/>
  <c r="R42" i="12"/>
  <c r="Q42" i="12"/>
  <c r="T41" i="12"/>
  <c r="S41" i="12"/>
  <c r="R41" i="12"/>
  <c r="Q41" i="12"/>
  <c r="T40" i="12"/>
  <c r="S40" i="12"/>
  <c r="R40" i="12"/>
  <c r="Q40" i="12"/>
  <c r="T39" i="12"/>
  <c r="S39" i="12"/>
  <c r="R39" i="12"/>
  <c r="Q39" i="12"/>
  <c r="T38" i="12"/>
  <c r="S38" i="12"/>
  <c r="Q38" i="12"/>
  <c r="S37" i="12"/>
  <c r="Q37" i="12"/>
  <c r="T36" i="12"/>
  <c r="S36" i="12"/>
  <c r="R36" i="12"/>
  <c r="Q36" i="12"/>
  <c r="T35" i="12"/>
  <c r="S35" i="12"/>
  <c r="R35" i="12"/>
  <c r="Q35" i="12"/>
  <c r="T34" i="12"/>
  <c r="S34" i="12"/>
  <c r="R34" i="12"/>
  <c r="Q34" i="12"/>
  <c r="T33" i="12"/>
  <c r="S33" i="12"/>
  <c r="R33" i="12"/>
  <c r="Q33" i="12"/>
  <c r="T8" i="12"/>
  <c r="S8" i="12"/>
  <c r="R9" i="12"/>
  <c r="R10" i="12"/>
  <c r="R11" i="12"/>
  <c r="R12" i="12"/>
  <c r="R13" i="12"/>
  <c r="R14" i="12"/>
  <c r="R15" i="12"/>
  <c r="R16" i="12"/>
  <c r="R17" i="12"/>
  <c r="R18" i="12"/>
  <c r="R19" i="12"/>
  <c r="R8" i="12"/>
  <c r="Q9" i="12"/>
  <c r="Q10" i="12"/>
  <c r="Q11" i="12"/>
  <c r="Q12" i="12"/>
  <c r="Q13" i="12"/>
  <c r="Q14" i="12"/>
  <c r="Q15" i="12"/>
  <c r="Q16" i="12"/>
  <c r="Q17" i="12"/>
  <c r="Q18" i="12"/>
  <c r="Q19" i="12"/>
  <c r="Q8" i="12"/>
  <c r="T10" i="12" l="1"/>
  <c r="T11" i="12"/>
  <c r="T12" i="12"/>
  <c r="T14" i="12"/>
  <c r="T15" i="12"/>
  <c r="T16" i="12"/>
  <c r="T18" i="12"/>
  <c r="T19" i="12"/>
  <c r="S18" i="12"/>
  <c r="T17" i="12"/>
  <c r="S17" i="12"/>
  <c r="S14" i="12"/>
  <c r="T13" i="12"/>
  <c r="S13" i="12"/>
  <c r="S10" i="12"/>
  <c r="T9" i="12"/>
  <c r="S9" i="12"/>
  <c r="S11" i="12" l="1"/>
  <c r="S12" i="12"/>
  <c r="S15" i="12"/>
  <c r="S16" i="12"/>
  <c r="S19" i="12"/>
  <c r="Q57" i="11"/>
  <c r="S116" i="11"/>
  <c r="R116" i="11"/>
  <c r="Q116" i="11"/>
  <c r="P116" i="11"/>
  <c r="S115" i="11"/>
  <c r="R115" i="11"/>
  <c r="Q115" i="11"/>
  <c r="P115" i="11"/>
  <c r="S114" i="11"/>
  <c r="R114" i="11"/>
  <c r="Q114" i="11"/>
  <c r="P114" i="11"/>
  <c r="S113" i="11"/>
  <c r="R113" i="11"/>
  <c r="Q113" i="11"/>
  <c r="P113" i="11"/>
  <c r="S112" i="11"/>
  <c r="R112" i="11"/>
  <c r="Q112" i="11"/>
  <c r="P112" i="11"/>
  <c r="S111" i="11"/>
  <c r="R111" i="11"/>
  <c r="Q111" i="11"/>
  <c r="P111" i="11"/>
  <c r="S110" i="11"/>
  <c r="R110" i="11"/>
  <c r="Q110" i="11"/>
  <c r="P110" i="11"/>
  <c r="S109" i="11"/>
  <c r="R109" i="11"/>
  <c r="Q109" i="11"/>
  <c r="P109" i="11"/>
  <c r="S108" i="11"/>
  <c r="R108" i="11"/>
  <c r="Q108" i="11"/>
  <c r="P108" i="11"/>
  <c r="S107" i="11"/>
  <c r="R107" i="11"/>
  <c r="Q107" i="11"/>
  <c r="P107" i="11"/>
  <c r="S106" i="11"/>
  <c r="R106" i="11"/>
  <c r="Q106" i="11"/>
  <c r="P106" i="11"/>
  <c r="S105" i="11"/>
  <c r="R105" i="11"/>
  <c r="Q105" i="11"/>
  <c r="P105" i="11"/>
  <c r="S92" i="11"/>
  <c r="R92" i="11"/>
  <c r="Q92" i="11"/>
  <c r="P92" i="11"/>
  <c r="S91" i="11"/>
  <c r="R91" i="11"/>
  <c r="Q91" i="11"/>
  <c r="P91" i="11"/>
  <c r="S90" i="11"/>
  <c r="R90" i="11"/>
  <c r="Q90" i="11"/>
  <c r="P90" i="11"/>
  <c r="S89" i="11"/>
  <c r="R89" i="11"/>
  <c r="Q89" i="11"/>
  <c r="P89" i="11"/>
  <c r="S88" i="11"/>
  <c r="R88" i="11"/>
  <c r="Q88" i="11"/>
  <c r="P88" i="11"/>
  <c r="S87" i="11"/>
  <c r="R87" i="11"/>
  <c r="Q87" i="11"/>
  <c r="P87" i="11"/>
  <c r="S86" i="11"/>
  <c r="R86" i="11"/>
  <c r="Q86" i="11"/>
  <c r="P86" i="11"/>
  <c r="S85" i="11"/>
  <c r="R85" i="11"/>
  <c r="Q85" i="11"/>
  <c r="P85" i="11"/>
  <c r="S84" i="11"/>
  <c r="R84" i="11"/>
  <c r="Q84" i="11"/>
  <c r="P84" i="11"/>
  <c r="S83" i="11"/>
  <c r="R83" i="11"/>
  <c r="Q83" i="11"/>
  <c r="P83" i="11"/>
  <c r="S82" i="11"/>
  <c r="R82" i="11"/>
  <c r="Q82" i="11"/>
  <c r="P82" i="11"/>
  <c r="S81" i="11"/>
  <c r="R81" i="11"/>
  <c r="Q81" i="11"/>
  <c r="P81" i="11"/>
  <c r="S68" i="11"/>
  <c r="R68" i="11"/>
  <c r="Q68" i="11"/>
  <c r="P68" i="11"/>
  <c r="S67" i="11"/>
  <c r="R67" i="11"/>
  <c r="Q67" i="11"/>
  <c r="P67" i="11"/>
  <c r="S66" i="11"/>
  <c r="R66" i="11"/>
  <c r="Q66" i="11"/>
  <c r="P66" i="11"/>
  <c r="S65" i="11"/>
  <c r="R65" i="11"/>
  <c r="Q65" i="11"/>
  <c r="P65" i="11"/>
  <c r="S64" i="11"/>
  <c r="R64" i="11"/>
  <c r="Q64" i="11"/>
  <c r="P64" i="11"/>
  <c r="S63" i="11"/>
  <c r="R63" i="11"/>
  <c r="Q63" i="11"/>
  <c r="P63" i="11"/>
  <c r="S62" i="11"/>
  <c r="R62" i="11"/>
  <c r="Q62" i="11"/>
  <c r="P62" i="11"/>
  <c r="S61" i="11"/>
  <c r="R61" i="11"/>
  <c r="Q61" i="11"/>
  <c r="P61" i="11"/>
  <c r="S60" i="11"/>
  <c r="R60" i="11"/>
  <c r="Q60" i="11"/>
  <c r="P60" i="11"/>
  <c r="S59" i="11"/>
  <c r="R59" i="11"/>
  <c r="Q59" i="11"/>
  <c r="P59" i="11"/>
  <c r="S58" i="11"/>
  <c r="R58" i="11"/>
  <c r="Q58" i="11"/>
  <c r="P58" i="11"/>
  <c r="S57" i="11"/>
  <c r="R57" i="11"/>
  <c r="P57" i="11"/>
  <c r="S44" i="11"/>
  <c r="R44" i="11"/>
  <c r="Q44" i="11"/>
  <c r="P44" i="11"/>
  <c r="S43" i="11"/>
  <c r="R43" i="11"/>
  <c r="Q43" i="11"/>
  <c r="P43" i="11"/>
  <c r="S42" i="11"/>
  <c r="R42" i="11"/>
  <c r="Q42" i="11"/>
  <c r="P42" i="11"/>
  <c r="S41" i="11"/>
  <c r="R41" i="11"/>
  <c r="Q41" i="11"/>
  <c r="P41" i="11"/>
  <c r="S40" i="11"/>
  <c r="R40" i="11"/>
  <c r="Q40" i="11"/>
  <c r="P40" i="11"/>
  <c r="S39" i="11"/>
  <c r="R39" i="11"/>
  <c r="Q39" i="11"/>
  <c r="P39" i="11"/>
  <c r="S38" i="11"/>
  <c r="R38" i="11"/>
  <c r="P38" i="11"/>
  <c r="R37" i="11"/>
  <c r="P37" i="11"/>
  <c r="S36" i="11"/>
  <c r="R36" i="11"/>
  <c r="Q36" i="11"/>
  <c r="P36" i="11"/>
  <c r="S35" i="11"/>
  <c r="R35" i="11"/>
  <c r="Q35" i="11"/>
  <c r="P35" i="11"/>
  <c r="S34" i="11"/>
  <c r="R34" i="11"/>
  <c r="P34" i="11"/>
  <c r="S33" i="11"/>
  <c r="R33" i="11"/>
  <c r="Q33" i="11"/>
  <c r="P33" i="11"/>
  <c r="S8" i="11"/>
  <c r="R8" i="11"/>
  <c r="R19" i="11"/>
  <c r="P9" i="11"/>
  <c r="Q9" i="11"/>
  <c r="P10" i="11"/>
  <c r="Q10" i="11"/>
  <c r="P11" i="11"/>
  <c r="Q11" i="11"/>
  <c r="P12" i="11"/>
  <c r="Q12" i="11"/>
  <c r="P13" i="11"/>
  <c r="Q13" i="11"/>
  <c r="P14" i="11"/>
  <c r="Q14" i="11"/>
  <c r="P15" i="11"/>
  <c r="Q15" i="11"/>
  <c r="P16" i="11"/>
  <c r="Q16" i="11"/>
  <c r="P17" i="11"/>
  <c r="Q17" i="11"/>
  <c r="P18" i="11"/>
  <c r="Q18" i="11"/>
  <c r="P19" i="11"/>
  <c r="Q19" i="11"/>
  <c r="Q8" i="11"/>
  <c r="P8" i="11"/>
  <c r="S11" i="11" l="1"/>
  <c r="S12" i="11"/>
  <c r="S15" i="11"/>
  <c r="S16" i="11"/>
  <c r="S19" i="11"/>
  <c r="S18" i="11"/>
  <c r="R18" i="11"/>
  <c r="S17" i="11"/>
  <c r="R17" i="11"/>
  <c r="S14" i="11"/>
  <c r="R14" i="11"/>
  <c r="S13" i="11"/>
  <c r="R13" i="11"/>
  <c r="S10" i="11"/>
  <c r="R10" i="11"/>
  <c r="S9" i="11"/>
  <c r="R9" i="11"/>
  <c r="R11" i="11" l="1"/>
  <c r="R12" i="11"/>
  <c r="R15" i="11"/>
  <c r="R16" i="11"/>
  <c r="O105" i="10"/>
  <c r="R116" i="10"/>
  <c r="Q116" i="10"/>
  <c r="P116" i="10"/>
  <c r="O116" i="10"/>
  <c r="R115" i="10"/>
  <c r="Q115" i="10"/>
  <c r="P115" i="10"/>
  <c r="O115" i="10"/>
  <c r="R114" i="10"/>
  <c r="Q114" i="10"/>
  <c r="P114" i="10"/>
  <c r="O114" i="10"/>
  <c r="R113" i="10"/>
  <c r="Q113" i="10"/>
  <c r="P113" i="10"/>
  <c r="O113" i="10"/>
  <c r="R112" i="10"/>
  <c r="Q112" i="10"/>
  <c r="P112" i="10"/>
  <c r="O112" i="10"/>
  <c r="R111" i="10"/>
  <c r="Q111" i="10"/>
  <c r="P111" i="10"/>
  <c r="O111" i="10"/>
  <c r="R110" i="10"/>
  <c r="Q110" i="10"/>
  <c r="P110" i="10"/>
  <c r="O110" i="10"/>
  <c r="R109" i="10"/>
  <c r="Q109" i="10"/>
  <c r="P109" i="10"/>
  <c r="O109" i="10"/>
  <c r="R108" i="10"/>
  <c r="Q108" i="10"/>
  <c r="P108" i="10"/>
  <c r="O108" i="10"/>
  <c r="R107" i="10"/>
  <c r="Q107" i="10"/>
  <c r="P107" i="10"/>
  <c r="O107" i="10"/>
  <c r="R106" i="10"/>
  <c r="Q106" i="10"/>
  <c r="P106" i="10"/>
  <c r="O106" i="10"/>
  <c r="R105" i="10"/>
  <c r="Q105" i="10"/>
  <c r="R92" i="10"/>
  <c r="Q92" i="10"/>
  <c r="P92" i="10"/>
  <c r="O92" i="10"/>
  <c r="R91" i="10"/>
  <c r="Q91" i="10"/>
  <c r="P91" i="10"/>
  <c r="O91" i="10"/>
  <c r="R90" i="10"/>
  <c r="Q90" i="10"/>
  <c r="P90" i="10"/>
  <c r="O90" i="10"/>
  <c r="R89" i="10"/>
  <c r="Q89" i="10"/>
  <c r="P89" i="10"/>
  <c r="O89" i="10"/>
  <c r="R88" i="10"/>
  <c r="Q88" i="10"/>
  <c r="P88" i="10"/>
  <c r="O88" i="10"/>
  <c r="R87" i="10"/>
  <c r="Q87" i="10"/>
  <c r="P87" i="10"/>
  <c r="O87" i="10"/>
  <c r="R86" i="10"/>
  <c r="Q86" i="10"/>
  <c r="P86" i="10"/>
  <c r="O86" i="10"/>
  <c r="R85" i="10"/>
  <c r="Q85" i="10"/>
  <c r="P85" i="10"/>
  <c r="O85" i="10"/>
  <c r="R84" i="10"/>
  <c r="Q84" i="10"/>
  <c r="P84" i="10"/>
  <c r="O84" i="10"/>
  <c r="R83" i="10"/>
  <c r="Q83" i="10"/>
  <c r="P83" i="10"/>
  <c r="O83" i="10"/>
  <c r="R82" i="10"/>
  <c r="Q82" i="10"/>
  <c r="P82" i="10"/>
  <c r="O82" i="10"/>
  <c r="R81" i="10"/>
  <c r="Q81" i="10"/>
  <c r="P81" i="10"/>
  <c r="O81" i="10"/>
  <c r="R68" i="10"/>
  <c r="Q68" i="10"/>
  <c r="P68" i="10"/>
  <c r="O68" i="10"/>
  <c r="R67" i="10"/>
  <c r="Q67" i="10"/>
  <c r="P67" i="10"/>
  <c r="O67" i="10"/>
  <c r="R66" i="10"/>
  <c r="Q66" i="10"/>
  <c r="P66" i="10"/>
  <c r="O66" i="10"/>
  <c r="R65" i="10"/>
  <c r="Q65" i="10"/>
  <c r="P65" i="10"/>
  <c r="O65" i="10"/>
  <c r="R64" i="10"/>
  <c r="Q64" i="10"/>
  <c r="P64" i="10"/>
  <c r="O64" i="10"/>
  <c r="R63" i="10"/>
  <c r="Q63" i="10"/>
  <c r="P63" i="10"/>
  <c r="O63" i="10"/>
  <c r="R62" i="10"/>
  <c r="Q62" i="10"/>
  <c r="P62" i="10"/>
  <c r="O62" i="10"/>
  <c r="R61" i="10"/>
  <c r="Q61" i="10"/>
  <c r="P61" i="10"/>
  <c r="O61" i="10"/>
  <c r="R60" i="10"/>
  <c r="Q60" i="10"/>
  <c r="P60" i="10"/>
  <c r="O60" i="10"/>
  <c r="R59" i="10"/>
  <c r="Q59" i="10"/>
  <c r="P59" i="10"/>
  <c r="O59" i="10"/>
  <c r="R58" i="10"/>
  <c r="Q58" i="10"/>
  <c r="P58" i="10"/>
  <c r="O58" i="10"/>
  <c r="R57" i="10"/>
  <c r="Q57" i="10"/>
  <c r="P57" i="10"/>
  <c r="O57" i="10"/>
  <c r="R44" i="10"/>
  <c r="Q44" i="10"/>
  <c r="P44" i="10"/>
  <c r="O44" i="10"/>
  <c r="R43" i="10"/>
  <c r="Q43" i="10"/>
  <c r="P43" i="10"/>
  <c r="O43" i="10"/>
  <c r="R42" i="10"/>
  <c r="Q42" i="10"/>
  <c r="P42" i="10"/>
  <c r="O42" i="10"/>
  <c r="R41" i="10"/>
  <c r="Q41" i="10"/>
  <c r="P41" i="10"/>
  <c r="O41" i="10"/>
  <c r="R40" i="10"/>
  <c r="Q40" i="10"/>
  <c r="P40" i="10"/>
  <c r="O40" i="10"/>
  <c r="R39" i="10"/>
  <c r="Q39" i="10"/>
  <c r="P39" i="10"/>
  <c r="O39" i="10"/>
  <c r="R38" i="10"/>
  <c r="Q38" i="10"/>
  <c r="P38" i="10"/>
  <c r="O38" i="10"/>
  <c r="Q37" i="10"/>
  <c r="O37" i="10"/>
  <c r="R36" i="10"/>
  <c r="Q36" i="10"/>
  <c r="P36" i="10"/>
  <c r="O36" i="10"/>
  <c r="R35" i="10"/>
  <c r="Q35" i="10"/>
  <c r="P35" i="10"/>
  <c r="O35" i="10"/>
  <c r="R34" i="10"/>
  <c r="Q34" i="10"/>
  <c r="P34" i="10"/>
  <c r="O34" i="10"/>
  <c r="R33" i="10"/>
  <c r="Q33" i="10"/>
  <c r="O33" i="10"/>
  <c r="R9" i="10"/>
  <c r="R10" i="10"/>
  <c r="R11" i="10"/>
  <c r="R12" i="10"/>
  <c r="R13" i="10"/>
  <c r="R14" i="10"/>
  <c r="R15" i="10"/>
  <c r="R16" i="10"/>
  <c r="R17" i="10"/>
  <c r="R18" i="10"/>
  <c r="R19" i="10"/>
  <c r="R8" i="10"/>
  <c r="Q9" i="10"/>
  <c r="Q10" i="10"/>
  <c r="Q11" i="10"/>
  <c r="Q12" i="10"/>
  <c r="Q13" i="10"/>
  <c r="Q14" i="10"/>
  <c r="Q15" i="10"/>
  <c r="Q16" i="10"/>
  <c r="Q17" i="10"/>
  <c r="Q18" i="10"/>
  <c r="Q19" i="10"/>
  <c r="Q8" i="10"/>
  <c r="P9" i="10"/>
  <c r="P10" i="10"/>
  <c r="P11" i="10"/>
  <c r="P12" i="10"/>
  <c r="P13" i="10"/>
  <c r="P14" i="10"/>
  <c r="P15" i="10"/>
  <c r="P16" i="10"/>
  <c r="P17" i="10"/>
  <c r="P18" i="10"/>
  <c r="P19" i="10"/>
  <c r="P8" i="10"/>
  <c r="O9" i="10"/>
  <c r="O10" i="10"/>
  <c r="O11" i="10"/>
  <c r="O12" i="10"/>
  <c r="O13" i="10"/>
  <c r="O14" i="10"/>
  <c r="O15" i="10"/>
  <c r="O16" i="10"/>
  <c r="O17" i="10"/>
  <c r="O18" i="10"/>
  <c r="O19" i="10"/>
  <c r="O8" i="10"/>
  <c r="Q116" i="9" l="1"/>
  <c r="P116" i="9"/>
  <c r="O116" i="9"/>
  <c r="N116" i="9"/>
  <c r="Q115" i="9"/>
  <c r="P115" i="9"/>
  <c r="O115" i="9"/>
  <c r="N115" i="9"/>
  <c r="Q114" i="9"/>
  <c r="P114" i="9"/>
  <c r="O114" i="9"/>
  <c r="N114" i="9"/>
  <c r="Q113" i="9"/>
  <c r="P113" i="9"/>
  <c r="O113" i="9"/>
  <c r="N113" i="9"/>
  <c r="Q112" i="9"/>
  <c r="P112" i="9"/>
  <c r="O112" i="9"/>
  <c r="N112" i="9"/>
  <c r="Q111" i="9"/>
  <c r="P111" i="9"/>
  <c r="O111" i="9"/>
  <c r="N111" i="9"/>
  <c r="Q110" i="9"/>
  <c r="P110" i="9"/>
  <c r="O110" i="9"/>
  <c r="N110" i="9"/>
  <c r="Q109" i="9"/>
  <c r="P109" i="9"/>
  <c r="O109" i="9"/>
  <c r="N109" i="9"/>
  <c r="Q108" i="9"/>
  <c r="P108" i="9"/>
  <c r="O108" i="9"/>
  <c r="N108" i="9"/>
  <c r="Q107" i="9"/>
  <c r="P107" i="9"/>
  <c r="O107" i="9"/>
  <c r="N107" i="9"/>
  <c r="Q106" i="9"/>
  <c r="P106" i="9"/>
  <c r="O106" i="9"/>
  <c r="N106" i="9"/>
  <c r="Q105" i="9"/>
  <c r="P105" i="9"/>
  <c r="O105" i="9"/>
  <c r="N105" i="9"/>
  <c r="Q92" i="9"/>
  <c r="P92" i="9"/>
  <c r="O92" i="9"/>
  <c r="N92" i="9"/>
  <c r="Q91" i="9"/>
  <c r="P91" i="9"/>
  <c r="O91" i="9"/>
  <c r="N91" i="9"/>
  <c r="Q90" i="9"/>
  <c r="P90" i="9"/>
  <c r="O90" i="9"/>
  <c r="N90" i="9"/>
  <c r="Q89" i="9"/>
  <c r="P89" i="9"/>
  <c r="O89" i="9"/>
  <c r="N89" i="9"/>
  <c r="Q88" i="9"/>
  <c r="P88" i="9"/>
  <c r="O88" i="9"/>
  <c r="N88" i="9"/>
  <c r="Q87" i="9"/>
  <c r="P87" i="9"/>
  <c r="O87" i="9"/>
  <c r="N87" i="9"/>
  <c r="Q86" i="9"/>
  <c r="P86" i="9"/>
  <c r="O86" i="9"/>
  <c r="N86" i="9"/>
  <c r="Q85" i="9"/>
  <c r="P85" i="9"/>
  <c r="O85" i="9"/>
  <c r="N85" i="9"/>
  <c r="Q84" i="9"/>
  <c r="P84" i="9"/>
  <c r="O84" i="9"/>
  <c r="N84" i="9"/>
  <c r="Q83" i="9"/>
  <c r="P83" i="9"/>
  <c r="O83" i="9"/>
  <c r="N83" i="9"/>
  <c r="Q82" i="9"/>
  <c r="P82" i="9"/>
  <c r="O82" i="9"/>
  <c r="N82" i="9"/>
  <c r="Q81" i="9"/>
  <c r="P81" i="9"/>
  <c r="O81" i="9"/>
  <c r="N81" i="9"/>
  <c r="Q68" i="9"/>
  <c r="P68" i="9"/>
  <c r="O68" i="9"/>
  <c r="N68" i="9"/>
  <c r="Q67" i="9"/>
  <c r="P67" i="9"/>
  <c r="O67" i="9"/>
  <c r="N67" i="9"/>
  <c r="Q66" i="9"/>
  <c r="P66" i="9"/>
  <c r="O66" i="9"/>
  <c r="N66" i="9"/>
  <c r="Q65" i="9"/>
  <c r="P65" i="9"/>
  <c r="O65" i="9"/>
  <c r="N65" i="9"/>
  <c r="Q64" i="9"/>
  <c r="P64" i="9"/>
  <c r="O64" i="9"/>
  <c r="N64" i="9"/>
  <c r="Q63" i="9"/>
  <c r="P63" i="9"/>
  <c r="O63" i="9"/>
  <c r="N63" i="9"/>
  <c r="Q62" i="9"/>
  <c r="P62" i="9"/>
  <c r="O62" i="9"/>
  <c r="N62" i="9"/>
  <c r="Q61" i="9"/>
  <c r="P61" i="9"/>
  <c r="O61" i="9"/>
  <c r="N61" i="9"/>
  <c r="Q60" i="9"/>
  <c r="P60" i="9"/>
  <c r="O60" i="9"/>
  <c r="N60" i="9"/>
  <c r="Q59" i="9"/>
  <c r="P59" i="9"/>
  <c r="O59" i="9"/>
  <c r="N59" i="9"/>
  <c r="Q58" i="9"/>
  <c r="P58" i="9"/>
  <c r="O58" i="9"/>
  <c r="N58" i="9"/>
  <c r="Q57" i="9"/>
  <c r="P57" i="9"/>
  <c r="O57" i="9"/>
  <c r="N57" i="9"/>
  <c r="Q44" i="9"/>
  <c r="P44" i="9"/>
  <c r="O44" i="9"/>
  <c r="N44" i="9"/>
  <c r="Q43" i="9"/>
  <c r="P43" i="9"/>
  <c r="O43" i="9"/>
  <c r="N43" i="9"/>
  <c r="Q42" i="9"/>
  <c r="P42" i="9"/>
  <c r="O42" i="9"/>
  <c r="N42" i="9"/>
  <c r="Q41" i="9"/>
  <c r="P41" i="9"/>
  <c r="O41" i="9"/>
  <c r="N41" i="9"/>
  <c r="Q40" i="9"/>
  <c r="P40" i="9"/>
  <c r="O40" i="9"/>
  <c r="N40" i="9"/>
  <c r="Q39" i="9"/>
  <c r="P39" i="9"/>
  <c r="O39" i="9"/>
  <c r="N39" i="9"/>
  <c r="Q38" i="9"/>
  <c r="P38" i="9"/>
  <c r="O38" i="9"/>
  <c r="N38" i="9"/>
  <c r="Q37" i="9"/>
  <c r="P37" i="9"/>
  <c r="O37" i="9"/>
  <c r="N37" i="9"/>
  <c r="Q36" i="9"/>
  <c r="P36" i="9"/>
  <c r="O36" i="9"/>
  <c r="N36" i="9"/>
  <c r="Q35" i="9"/>
  <c r="P35" i="9"/>
  <c r="O35" i="9"/>
  <c r="N35" i="9"/>
  <c r="Q34" i="9"/>
  <c r="P34" i="9"/>
  <c r="O34" i="9"/>
  <c r="N34" i="9"/>
  <c r="Q33" i="9"/>
  <c r="P33" i="9"/>
  <c r="O33" i="9"/>
  <c r="N33" i="9"/>
  <c r="P9" i="9" l="1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Q8" i="9"/>
  <c r="P8" i="9"/>
  <c r="N9" i="9"/>
  <c r="O9" i="9"/>
  <c r="N10" i="9"/>
  <c r="O10" i="9"/>
  <c r="N11" i="9"/>
  <c r="O11" i="9"/>
  <c r="N12" i="9"/>
  <c r="O12" i="9"/>
  <c r="N13" i="9"/>
  <c r="O13" i="9"/>
  <c r="N14" i="9"/>
  <c r="O14" i="9"/>
  <c r="N15" i="9"/>
  <c r="O15" i="9"/>
  <c r="N16" i="9"/>
  <c r="O16" i="9"/>
  <c r="N17" i="9"/>
  <c r="O17" i="9"/>
  <c r="N18" i="9"/>
  <c r="O18" i="9"/>
  <c r="N19" i="9"/>
  <c r="O19" i="9"/>
  <c r="O8" i="9"/>
  <c r="N8" i="9"/>
  <c r="M81" i="7" l="1"/>
  <c r="O116" i="7" l="1"/>
  <c r="N116" i="7"/>
  <c r="M116" i="7"/>
  <c r="L116" i="7"/>
  <c r="O115" i="7"/>
  <c r="N115" i="7"/>
  <c r="M115" i="7"/>
  <c r="L115" i="7"/>
  <c r="O114" i="7"/>
  <c r="N114" i="7"/>
  <c r="M114" i="7"/>
  <c r="L114" i="7"/>
  <c r="O113" i="7"/>
  <c r="N113" i="7"/>
  <c r="M113" i="7"/>
  <c r="L113" i="7"/>
  <c r="O112" i="7"/>
  <c r="N112" i="7"/>
  <c r="M112" i="7"/>
  <c r="L112" i="7"/>
  <c r="O111" i="7"/>
  <c r="N111" i="7"/>
  <c r="M111" i="7"/>
  <c r="L111" i="7"/>
  <c r="O110" i="7"/>
  <c r="N110" i="7"/>
  <c r="M110" i="7"/>
  <c r="L110" i="7"/>
  <c r="O109" i="7"/>
  <c r="N109" i="7"/>
  <c r="M109" i="7"/>
  <c r="L109" i="7"/>
  <c r="O108" i="7"/>
  <c r="N108" i="7"/>
  <c r="M108" i="7"/>
  <c r="L108" i="7"/>
  <c r="O107" i="7"/>
  <c r="N107" i="7"/>
  <c r="M107" i="7"/>
  <c r="L107" i="7"/>
  <c r="O106" i="7"/>
  <c r="N106" i="7"/>
  <c r="M106" i="7"/>
  <c r="L106" i="7"/>
  <c r="O105" i="7"/>
  <c r="N105" i="7"/>
  <c r="M105" i="7"/>
  <c r="L105" i="7"/>
  <c r="O92" i="7"/>
  <c r="N92" i="7"/>
  <c r="M92" i="7"/>
  <c r="L92" i="7"/>
  <c r="O91" i="7"/>
  <c r="N91" i="7"/>
  <c r="M91" i="7"/>
  <c r="L91" i="7"/>
  <c r="O90" i="7"/>
  <c r="N90" i="7"/>
  <c r="M90" i="7"/>
  <c r="L90" i="7"/>
  <c r="O89" i="7"/>
  <c r="N89" i="7"/>
  <c r="M89" i="7"/>
  <c r="L89" i="7"/>
  <c r="O88" i="7"/>
  <c r="N88" i="7"/>
  <c r="M88" i="7"/>
  <c r="L88" i="7"/>
  <c r="O87" i="7"/>
  <c r="N87" i="7"/>
  <c r="M87" i="7"/>
  <c r="L87" i="7"/>
  <c r="O86" i="7"/>
  <c r="N86" i="7"/>
  <c r="M86" i="7"/>
  <c r="L86" i="7"/>
  <c r="O85" i="7"/>
  <c r="N85" i="7"/>
  <c r="M85" i="7"/>
  <c r="L85" i="7"/>
  <c r="O84" i="7"/>
  <c r="N84" i="7"/>
  <c r="M84" i="7"/>
  <c r="L84" i="7"/>
  <c r="O83" i="7"/>
  <c r="N83" i="7"/>
  <c r="M83" i="7"/>
  <c r="L83" i="7"/>
  <c r="O82" i="7"/>
  <c r="N82" i="7"/>
  <c r="M82" i="7"/>
  <c r="L82" i="7"/>
  <c r="O81" i="7"/>
  <c r="N81" i="7"/>
  <c r="L81" i="7"/>
  <c r="O68" i="7"/>
  <c r="N68" i="7"/>
  <c r="M68" i="7"/>
  <c r="L68" i="7"/>
  <c r="O67" i="7"/>
  <c r="N67" i="7"/>
  <c r="M67" i="7"/>
  <c r="L67" i="7"/>
  <c r="O66" i="7"/>
  <c r="N66" i="7"/>
  <c r="M66" i="7"/>
  <c r="L66" i="7"/>
  <c r="O65" i="7"/>
  <c r="N65" i="7"/>
  <c r="M65" i="7"/>
  <c r="L65" i="7"/>
  <c r="O64" i="7"/>
  <c r="N64" i="7"/>
  <c r="M64" i="7"/>
  <c r="L64" i="7"/>
  <c r="O63" i="7"/>
  <c r="N63" i="7"/>
  <c r="M63" i="7"/>
  <c r="L63" i="7"/>
  <c r="O62" i="7"/>
  <c r="N62" i="7"/>
  <c r="M62" i="7"/>
  <c r="L62" i="7"/>
  <c r="O61" i="7"/>
  <c r="N61" i="7"/>
  <c r="M61" i="7"/>
  <c r="L61" i="7"/>
  <c r="O60" i="7"/>
  <c r="N60" i="7"/>
  <c r="M60" i="7"/>
  <c r="L60" i="7"/>
  <c r="O59" i="7"/>
  <c r="N59" i="7"/>
  <c r="M59" i="7"/>
  <c r="L59" i="7"/>
  <c r="O58" i="7"/>
  <c r="N58" i="7"/>
  <c r="M58" i="7"/>
  <c r="L58" i="7"/>
  <c r="O57" i="7"/>
  <c r="N57" i="7"/>
  <c r="M57" i="7"/>
  <c r="L57" i="7"/>
  <c r="O44" i="7"/>
  <c r="N44" i="7"/>
  <c r="M44" i="7"/>
  <c r="L44" i="7"/>
  <c r="O43" i="7"/>
  <c r="N43" i="7"/>
  <c r="M43" i="7"/>
  <c r="L43" i="7"/>
  <c r="O42" i="7"/>
  <c r="N42" i="7"/>
  <c r="M42" i="7"/>
  <c r="L42" i="7"/>
  <c r="O41" i="7"/>
  <c r="N41" i="7"/>
  <c r="M41" i="7"/>
  <c r="L41" i="7"/>
  <c r="O40" i="7"/>
  <c r="N40" i="7"/>
  <c r="M40" i="7"/>
  <c r="L40" i="7"/>
  <c r="O39" i="7"/>
  <c r="N39" i="7"/>
  <c r="M39" i="7"/>
  <c r="L39" i="7"/>
  <c r="O38" i="7"/>
  <c r="N38" i="7"/>
  <c r="L38" i="7"/>
  <c r="N37" i="7"/>
  <c r="L37" i="7"/>
  <c r="O36" i="7"/>
  <c r="N36" i="7"/>
  <c r="M36" i="7"/>
  <c r="L36" i="7"/>
  <c r="O35" i="7"/>
  <c r="N35" i="7"/>
  <c r="M35" i="7"/>
  <c r="L35" i="7"/>
  <c r="O34" i="7"/>
  <c r="N34" i="7"/>
  <c r="M34" i="7"/>
  <c r="L34" i="7"/>
  <c r="O33" i="7"/>
  <c r="N33" i="7"/>
  <c r="M33" i="7"/>
  <c r="L33" i="7"/>
  <c r="L9" i="7"/>
  <c r="M9" i="7"/>
  <c r="N9" i="7"/>
  <c r="O9" i="7"/>
  <c r="L10" i="7"/>
  <c r="M10" i="7"/>
  <c r="N10" i="7"/>
  <c r="O10" i="7"/>
  <c r="L11" i="7"/>
  <c r="M11" i="7"/>
  <c r="N11" i="7"/>
  <c r="O11" i="7"/>
  <c r="L12" i="7"/>
  <c r="M12" i="7"/>
  <c r="N12" i="7"/>
  <c r="O12" i="7"/>
  <c r="L13" i="7"/>
  <c r="M13" i="7"/>
  <c r="N13" i="7"/>
  <c r="O13" i="7"/>
  <c r="L14" i="7"/>
  <c r="M14" i="7"/>
  <c r="N14" i="7"/>
  <c r="O14" i="7"/>
  <c r="L15" i="7"/>
  <c r="M15" i="7"/>
  <c r="N15" i="7"/>
  <c r="O15" i="7"/>
  <c r="L16" i="7"/>
  <c r="M16" i="7"/>
  <c r="N16" i="7"/>
  <c r="O16" i="7"/>
  <c r="L17" i="7"/>
  <c r="M17" i="7"/>
  <c r="N17" i="7"/>
  <c r="O17" i="7"/>
  <c r="L18" i="7"/>
  <c r="M18" i="7"/>
  <c r="N18" i="7"/>
  <c r="O18" i="7"/>
  <c r="L19" i="7"/>
  <c r="M19" i="7"/>
  <c r="N19" i="7"/>
  <c r="O19" i="7"/>
  <c r="O8" i="7"/>
  <c r="N8" i="7"/>
  <c r="M8" i="7"/>
  <c r="L8" i="7"/>
  <c r="K105" i="5" l="1"/>
  <c r="J105" i="5"/>
  <c r="I105" i="5"/>
  <c r="M105" i="5" s="1"/>
  <c r="I81" i="5"/>
  <c r="L81" i="5" s="1"/>
  <c r="J81" i="5"/>
  <c r="L57" i="5"/>
  <c r="K57" i="5"/>
  <c r="J57" i="5"/>
  <c r="I57" i="5"/>
  <c r="M57" i="5" s="1"/>
  <c r="J37" i="5"/>
  <c r="M33" i="5"/>
  <c r="J33" i="5"/>
  <c r="I33" i="5"/>
  <c r="L33" i="5" s="1"/>
  <c r="I9" i="5"/>
  <c r="L9" i="5" s="1"/>
  <c r="J9" i="5"/>
  <c r="K9" i="5"/>
  <c r="I10" i="5"/>
  <c r="L10" i="5" s="1"/>
  <c r="J10" i="5"/>
  <c r="K10" i="5"/>
  <c r="M10" i="5"/>
  <c r="I11" i="5"/>
  <c r="L11" i="5" s="1"/>
  <c r="J11" i="5"/>
  <c r="K11" i="5"/>
  <c r="M11" i="5"/>
  <c r="I12" i="5"/>
  <c r="J12" i="5"/>
  <c r="K12" i="5"/>
  <c r="L12" i="5"/>
  <c r="M12" i="5"/>
  <c r="I13" i="5"/>
  <c r="L13" i="5" s="1"/>
  <c r="J13" i="5"/>
  <c r="K13" i="5"/>
  <c r="M13" i="5"/>
  <c r="I14" i="5"/>
  <c r="J14" i="5"/>
  <c r="K14" i="5"/>
  <c r="L14" i="5"/>
  <c r="M14" i="5"/>
  <c r="I15" i="5"/>
  <c r="L15" i="5" s="1"/>
  <c r="J15" i="5"/>
  <c r="K15" i="5"/>
  <c r="I16" i="5"/>
  <c r="L16" i="5" s="1"/>
  <c r="J16" i="5"/>
  <c r="K16" i="5"/>
  <c r="M16" i="5"/>
  <c r="I17" i="5"/>
  <c r="L17" i="5" s="1"/>
  <c r="J17" i="5"/>
  <c r="K17" i="5"/>
  <c r="I18" i="5"/>
  <c r="L18" i="5" s="1"/>
  <c r="J18" i="5"/>
  <c r="K18" i="5"/>
  <c r="M18" i="5"/>
  <c r="I19" i="5"/>
  <c r="L19" i="5" s="1"/>
  <c r="J19" i="5"/>
  <c r="K19" i="5"/>
  <c r="M19" i="5"/>
  <c r="K8" i="5"/>
  <c r="J8" i="5"/>
  <c r="I8" i="5"/>
  <c r="M8" i="5" s="1"/>
  <c r="I106" i="5"/>
  <c r="J106" i="5"/>
  <c r="K106" i="5"/>
  <c r="I107" i="5"/>
  <c r="J107" i="5"/>
  <c r="K107" i="5"/>
  <c r="I108" i="5"/>
  <c r="J108" i="5"/>
  <c r="K108" i="5"/>
  <c r="I109" i="5"/>
  <c r="J109" i="5"/>
  <c r="K109" i="5"/>
  <c r="I110" i="5"/>
  <c r="J110" i="5"/>
  <c r="K110" i="5"/>
  <c r="I111" i="5"/>
  <c r="J111" i="5"/>
  <c r="K111" i="5"/>
  <c r="I112" i="5"/>
  <c r="J112" i="5"/>
  <c r="K112" i="5"/>
  <c r="I113" i="5"/>
  <c r="J113" i="5"/>
  <c r="K113" i="5"/>
  <c r="I114" i="5"/>
  <c r="J114" i="5"/>
  <c r="K114" i="5"/>
  <c r="I115" i="5"/>
  <c r="J115" i="5"/>
  <c r="K115" i="5"/>
  <c r="I116" i="5"/>
  <c r="J116" i="5"/>
  <c r="K116" i="5"/>
  <c r="K82" i="5"/>
  <c r="K83" i="5"/>
  <c r="K84" i="5"/>
  <c r="K85" i="5"/>
  <c r="K86" i="5"/>
  <c r="K87" i="5"/>
  <c r="K88" i="5"/>
  <c r="K89" i="5"/>
  <c r="K90" i="5"/>
  <c r="K91" i="5"/>
  <c r="K92" i="5"/>
  <c r="J82" i="5"/>
  <c r="J83" i="5"/>
  <c r="J84" i="5"/>
  <c r="J85" i="5"/>
  <c r="J86" i="5"/>
  <c r="J87" i="5"/>
  <c r="J88" i="5"/>
  <c r="J89" i="5"/>
  <c r="J90" i="5"/>
  <c r="J91" i="5"/>
  <c r="J92" i="5"/>
  <c r="I82" i="5"/>
  <c r="I83" i="5"/>
  <c r="I84" i="5"/>
  <c r="I85" i="5"/>
  <c r="I86" i="5"/>
  <c r="I87" i="5"/>
  <c r="I88" i="5"/>
  <c r="I89" i="5"/>
  <c r="I90" i="5"/>
  <c r="I91" i="5"/>
  <c r="I92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J65" i="5"/>
  <c r="K65" i="5"/>
  <c r="J66" i="5"/>
  <c r="K66" i="5"/>
  <c r="J67" i="5"/>
  <c r="K67" i="5"/>
  <c r="J68" i="5"/>
  <c r="K68" i="5"/>
  <c r="I58" i="5"/>
  <c r="I59" i="5"/>
  <c r="I60" i="5"/>
  <c r="I61" i="5"/>
  <c r="I62" i="5"/>
  <c r="I63" i="5"/>
  <c r="I64" i="5"/>
  <c r="I65" i="5"/>
  <c r="I66" i="5"/>
  <c r="I67" i="5"/>
  <c r="I68" i="5"/>
  <c r="K34" i="5"/>
  <c r="K35" i="5"/>
  <c r="K36" i="5"/>
  <c r="K39" i="5"/>
  <c r="K40" i="5"/>
  <c r="K41" i="5"/>
  <c r="K42" i="5"/>
  <c r="K43" i="5"/>
  <c r="K44" i="5"/>
  <c r="J34" i="5"/>
  <c r="J35" i="5"/>
  <c r="J36" i="5"/>
  <c r="J38" i="5"/>
  <c r="J39" i="5"/>
  <c r="J40" i="5"/>
  <c r="J41" i="5"/>
  <c r="J42" i="5"/>
  <c r="J43" i="5"/>
  <c r="J44" i="5"/>
  <c r="I34" i="5"/>
  <c r="I35" i="5"/>
  <c r="I36" i="5"/>
  <c r="I37" i="5"/>
  <c r="I38" i="5"/>
  <c r="I39" i="5"/>
  <c r="I40" i="5"/>
  <c r="I41" i="5"/>
  <c r="I42" i="5"/>
  <c r="I43" i="5"/>
  <c r="I44" i="5"/>
  <c r="M17" i="5" l="1"/>
  <c r="L8" i="5"/>
  <c r="M15" i="5"/>
  <c r="M81" i="5"/>
  <c r="L105" i="5"/>
  <c r="M9" i="5"/>
  <c r="L116" i="5"/>
  <c r="M115" i="5"/>
  <c r="M114" i="5"/>
  <c r="L113" i="5"/>
  <c r="M113" i="5"/>
  <c r="L112" i="5"/>
  <c r="M111" i="5"/>
  <c r="M110" i="5"/>
  <c r="M109" i="5"/>
  <c r="M108" i="5"/>
  <c r="L107" i="5"/>
  <c r="M106" i="5"/>
  <c r="L92" i="5"/>
  <c r="M92" i="5"/>
  <c r="M91" i="5"/>
  <c r="M90" i="5"/>
  <c r="L89" i="5"/>
  <c r="L88" i="5"/>
  <c r="M88" i="5"/>
  <c r="M87" i="5"/>
  <c r="M86" i="5"/>
  <c r="L85" i="5"/>
  <c r="L84" i="5"/>
  <c r="M84" i="5"/>
  <c r="M83" i="5"/>
  <c r="M82" i="5"/>
  <c r="M67" i="5"/>
  <c r="L66" i="5"/>
  <c r="M65" i="5"/>
  <c r="M64" i="5"/>
  <c r="M63" i="5"/>
  <c r="L62" i="5"/>
  <c r="L61" i="5"/>
  <c r="M61" i="5"/>
  <c r="M60" i="5"/>
  <c r="M59" i="5"/>
  <c r="L58" i="5"/>
  <c r="L44" i="5"/>
  <c r="M43" i="5"/>
  <c r="M42" i="5"/>
  <c r="M41" i="5"/>
  <c r="L40" i="5"/>
  <c r="L39" i="5"/>
  <c r="M39" i="5"/>
  <c r="L38" i="5"/>
  <c r="L37" i="5"/>
  <c r="M36" i="5"/>
  <c r="M35" i="5"/>
  <c r="L34" i="5"/>
  <c r="M34" i="5"/>
  <c r="I32" i="5"/>
  <c r="I56" i="5" s="1"/>
  <c r="I80" i="5" s="1"/>
  <c r="I104" i="5" s="1"/>
  <c r="C32" i="5"/>
  <c r="C56" i="5" s="1"/>
  <c r="C80" i="5" s="1"/>
  <c r="C104" i="5" s="1"/>
  <c r="B32" i="5"/>
  <c r="B56" i="5" s="1"/>
  <c r="B80" i="5" s="1"/>
  <c r="B104" i="5" s="1"/>
  <c r="L31" i="5"/>
  <c r="L55" i="5" s="1"/>
  <c r="L79" i="5" s="1"/>
  <c r="L103" i="5" s="1"/>
  <c r="J31" i="5"/>
  <c r="J55" i="5" s="1"/>
  <c r="J79" i="5" s="1"/>
  <c r="J103" i="5" s="1"/>
  <c r="A28" i="5"/>
  <c r="A52" i="5" s="1"/>
  <c r="A76" i="5" s="1"/>
  <c r="A100" i="5" s="1"/>
  <c r="M68" i="5" l="1"/>
  <c r="L65" i="5"/>
  <c r="L43" i="5"/>
  <c r="L108" i="5"/>
  <c r="L41" i="5"/>
  <c r="L59" i="5"/>
  <c r="L67" i="5"/>
  <c r="L82" i="5"/>
  <c r="L90" i="5"/>
  <c r="L115" i="5"/>
  <c r="L36" i="5"/>
  <c r="L63" i="5"/>
  <c r="L86" i="5"/>
  <c r="L106" i="5"/>
  <c r="L111" i="5"/>
  <c r="M40" i="5"/>
  <c r="M44" i="5"/>
  <c r="M58" i="5"/>
  <c r="M62" i="5"/>
  <c r="M66" i="5"/>
  <c r="M85" i="5"/>
  <c r="M89" i="5"/>
  <c r="M107" i="5"/>
  <c r="L109" i="5"/>
  <c r="M112" i="5"/>
  <c r="M116" i="5"/>
  <c r="L35" i="5"/>
  <c r="L42" i="5"/>
  <c r="L60" i="5"/>
  <c r="L64" i="5"/>
  <c r="L68" i="5"/>
  <c r="L83" i="5"/>
  <c r="L87" i="5"/>
  <c r="L91" i="5"/>
  <c r="L110" i="5"/>
  <c r="L114" i="5"/>
  <c r="H82" i="4"/>
  <c r="H83" i="4"/>
  <c r="H84" i="4"/>
  <c r="H85" i="4"/>
  <c r="H86" i="4"/>
  <c r="H87" i="4"/>
  <c r="H88" i="4"/>
  <c r="H89" i="4"/>
  <c r="H90" i="4"/>
  <c r="H91" i="4"/>
  <c r="H92" i="4"/>
  <c r="K92" i="4" s="1"/>
  <c r="H81" i="4"/>
  <c r="K81" i="4" s="1"/>
  <c r="K106" i="4"/>
  <c r="J106" i="4"/>
  <c r="J107" i="4"/>
  <c r="J108" i="4"/>
  <c r="J110" i="4"/>
  <c r="J111" i="4"/>
  <c r="J112" i="4"/>
  <c r="J113" i="4"/>
  <c r="J114" i="4"/>
  <c r="J115" i="4"/>
  <c r="J116" i="4"/>
  <c r="J105" i="4"/>
  <c r="I106" i="4"/>
  <c r="I107" i="4"/>
  <c r="I108" i="4"/>
  <c r="I109" i="4"/>
  <c r="I110" i="4"/>
  <c r="I111" i="4"/>
  <c r="I112" i="4"/>
  <c r="I113" i="4"/>
  <c r="I114" i="4"/>
  <c r="I115" i="4"/>
  <c r="I116" i="4"/>
  <c r="I105" i="4"/>
  <c r="I92" i="4"/>
  <c r="I68" i="4"/>
  <c r="I44" i="4"/>
  <c r="I82" i="4"/>
  <c r="I83" i="4"/>
  <c r="I84" i="4"/>
  <c r="I85" i="4"/>
  <c r="I86" i="4"/>
  <c r="I87" i="4"/>
  <c r="I88" i="4"/>
  <c r="I89" i="4"/>
  <c r="I90" i="4"/>
  <c r="I91" i="4"/>
  <c r="I81" i="4"/>
  <c r="L81" i="4"/>
  <c r="J57" i="4"/>
  <c r="I57" i="4"/>
  <c r="I34" i="4"/>
  <c r="J34" i="4"/>
  <c r="I35" i="4"/>
  <c r="J35" i="4"/>
  <c r="I36" i="4"/>
  <c r="J36" i="4"/>
  <c r="I37" i="4"/>
  <c r="I38" i="4"/>
  <c r="J38" i="4"/>
  <c r="I39" i="4"/>
  <c r="J39" i="4"/>
  <c r="I40" i="4"/>
  <c r="J40" i="4"/>
  <c r="I41" i="4"/>
  <c r="J41" i="4"/>
  <c r="I42" i="4"/>
  <c r="J42" i="4"/>
  <c r="I43" i="4"/>
  <c r="J43" i="4"/>
  <c r="J44" i="4"/>
  <c r="J33" i="4"/>
  <c r="I33" i="4"/>
  <c r="J8" i="4"/>
  <c r="I8" i="4"/>
  <c r="J82" i="4"/>
  <c r="J83" i="4"/>
  <c r="J84" i="4"/>
  <c r="J85" i="4"/>
  <c r="J86" i="4"/>
  <c r="J87" i="4"/>
  <c r="J88" i="4"/>
  <c r="J89" i="4"/>
  <c r="J90" i="4"/>
  <c r="J91" i="4"/>
  <c r="J92" i="4"/>
  <c r="I58" i="4"/>
  <c r="I59" i="4"/>
  <c r="I60" i="4"/>
  <c r="I61" i="4"/>
  <c r="I62" i="4"/>
  <c r="I63" i="4"/>
  <c r="I64" i="4"/>
  <c r="I65" i="4"/>
  <c r="I66" i="4"/>
  <c r="I67" i="4"/>
  <c r="J58" i="4"/>
  <c r="J59" i="4"/>
  <c r="J60" i="4"/>
  <c r="J61" i="4"/>
  <c r="J62" i="4"/>
  <c r="J63" i="4"/>
  <c r="J64" i="4"/>
  <c r="J65" i="4"/>
  <c r="J66" i="4"/>
  <c r="J67" i="4"/>
  <c r="J68" i="4"/>
  <c r="J9" i="4"/>
  <c r="J10" i="4"/>
  <c r="J11" i="4"/>
  <c r="J12" i="4"/>
  <c r="J13" i="4"/>
  <c r="J14" i="4"/>
  <c r="J15" i="4"/>
  <c r="J16" i="4"/>
  <c r="J17" i="4"/>
  <c r="J18" i="4"/>
  <c r="J19" i="4"/>
  <c r="I9" i="4"/>
  <c r="I10" i="4"/>
  <c r="I11" i="4"/>
  <c r="I12" i="4"/>
  <c r="I13" i="4"/>
  <c r="I14" i="4"/>
  <c r="I15" i="4"/>
  <c r="I16" i="4"/>
  <c r="I17" i="4"/>
  <c r="I18" i="4"/>
  <c r="I19" i="4"/>
  <c r="H10" i="4"/>
  <c r="H65" i="4"/>
  <c r="H108" i="4"/>
  <c r="K108" i="4" s="1"/>
  <c r="H106" i="4"/>
  <c r="H107" i="4"/>
  <c r="K107" i="4" s="1"/>
  <c r="H109" i="4"/>
  <c r="K109" i="4" s="1"/>
  <c r="H110" i="4"/>
  <c r="K110" i="4" s="1"/>
  <c r="H111" i="4"/>
  <c r="K111" i="4" s="1"/>
  <c r="H112" i="4"/>
  <c r="K112" i="4" s="1"/>
  <c r="H113" i="4"/>
  <c r="K113" i="4" s="1"/>
  <c r="H114" i="4"/>
  <c r="K114" i="4" s="1"/>
  <c r="H115" i="4"/>
  <c r="K115" i="4" s="1"/>
  <c r="H116" i="4"/>
  <c r="K116" i="4" s="1"/>
  <c r="H105" i="4"/>
  <c r="K105" i="4" s="1"/>
  <c r="H57" i="4"/>
  <c r="K57" i="4" s="1"/>
  <c r="H33" i="4"/>
  <c r="L33" i="4" s="1"/>
  <c r="H11" i="4"/>
  <c r="K33" i="4" l="1"/>
  <c r="L105" i="4"/>
  <c r="L57" i="4"/>
  <c r="L106" i="4"/>
  <c r="L112" i="4"/>
  <c r="L113" i="4"/>
  <c r="L114" i="4"/>
  <c r="L116" i="4"/>
  <c r="L82" i="4"/>
  <c r="L84" i="4"/>
  <c r="K85" i="4"/>
  <c r="L86" i="4"/>
  <c r="K89" i="4"/>
  <c r="L90" i="4"/>
  <c r="H58" i="4"/>
  <c r="H59" i="4"/>
  <c r="L59" i="4" s="1"/>
  <c r="H60" i="4"/>
  <c r="H61" i="4"/>
  <c r="L61" i="4" s="1"/>
  <c r="H62" i="4"/>
  <c r="K62" i="4" s="1"/>
  <c r="H63" i="4"/>
  <c r="L63" i="4" s="1"/>
  <c r="H64" i="4"/>
  <c r="H66" i="4"/>
  <c r="K66" i="4" s="1"/>
  <c r="H67" i="4"/>
  <c r="L67" i="4" s="1"/>
  <c r="H68" i="4"/>
  <c r="K68" i="4" s="1"/>
  <c r="H34" i="4"/>
  <c r="L34" i="4" s="1"/>
  <c r="H35" i="4"/>
  <c r="H36" i="4"/>
  <c r="K36" i="4" s="1"/>
  <c r="H37" i="4"/>
  <c r="K37" i="4" s="1"/>
  <c r="H38" i="4"/>
  <c r="K38" i="4" s="1"/>
  <c r="H39" i="4"/>
  <c r="H40" i="4"/>
  <c r="L40" i="4" s="1"/>
  <c r="H41" i="4"/>
  <c r="L41" i="4" s="1"/>
  <c r="H42" i="4"/>
  <c r="L42" i="4" s="1"/>
  <c r="H43" i="4"/>
  <c r="H44" i="4"/>
  <c r="K44" i="4" s="1"/>
  <c r="H8" i="4"/>
  <c r="B32" i="4"/>
  <c r="B56" i="4" s="1"/>
  <c r="B80" i="4" s="1"/>
  <c r="B104" i="4" s="1"/>
  <c r="H32" i="4"/>
  <c r="H56" i="4" s="1"/>
  <c r="H80" i="4" s="1"/>
  <c r="H104" i="4" s="1"/>
  <c r="H9" i="4"/>
  <c r="K9" i="4" s="1"/>
  <c r="H12" i="4"/>
  <c r="L12" i="4" s="1"/>
  <c r="H13" i="4"/>
  <c r="L13" i="4" s="1"/>
  <c r="H14" i="4"/>
  <c r="H15" i="4"/>
  <c r="K15" i="4" s="1"/>
  <c r="H16" i="4"/>
  <c r="L16" i="4" s="1"/>
  <c r="H17" i="4"/>
  <c r="L17" i="4" s="1"/>
  <c r="H18" i="4"/>
  <c r="H19" i="4"/>
  <c r="K19" i="4" s="1"/>
  <c r="L115" i="4"/>
  <c r="L110" i="4"/>
  <c r="L109" i="4"/>
  <c r="L108" i="4"/>
  <c r="L92" i="4"/>
  <c r="K91" i="4"/>
  <c r="L91" i="4"/>
  <c r="K90" i="4"/>
  <c r="K88" i="4"/>
  <c r="L88" i="4"/>
  <c r="K87" i="4"/>
  <c r="L87" i="4"/>
  <c r="K84" i="4"/>
  <c r="K83" i="4"/>
  <c r="L83" i="4"/>
  <c r="K67" i="4"/>
  <c r="K65" i="4"/>
  <c r="L65" i="4"/>
  <c r="K64" i="4"/>
  <c r="L64" i="4"/>
  <c r="K63" i="4"/>
  <c r="K61" i="4"/>
  <c r="K60" i="4"/>
  <c r="L60" i="4"/>
  <c r="K58" i="4"/>
  <c r="L44" i="4"/>
  <c r="K43" i="4"/>
  <c r="K39" i="4"/>
  <c r="L36" i="4"/>
  <c r="K35" i="4"/>
  <c r="K34" i="4"/>
  <c r="C32" i="4"/>
  <c r="C56" i="4" s="1"/>
  <c r="C80" i="4" s="1"/>
  <c r="C104" i="4" s="1"/>
  <c r="K31" i="4"/>
  <c r="K55" i="4" s="1"/>
  <c r="K79" i="4" s="1"/>
  <c r="K103" i="4" s="1"/>
  <c r="I31" i="4"/>
  <c r="I55" i="4" s="1"/>
  <c r="I79" i="4" s="1"/>
  <c r="I103" i="4" s="1"/>
  <c r="A28" i="4"/>
  <c r="A52" i="4" s="1"/>
  <c r="A76" i="4" s="1"/>
  <c r="A100" i="4" s="1"/>
  <c r="K18" i="4"/>
  <c r="L18" i="4"/>
  <c r="K14" i="4"/>
  <c r="L14" i="4"/>
  <c r="K11" i="4"/>
  <c r="K10" i="4"/>
  <c r="L10" i="4"/>
  <c r="K8" i="4" l="1"/>
  <c r="L8" i="4"/>
  <c r="L68" i="4"/>
  <c r="K16" i="4"/>
  <c r="K40" i="4"/>
  <c r="K86" i="4"/>
  <c r="K82" i="4"/>
  <c r="K59" i="4"/>
  <c r="K41" i="4"/>
  <c r="K42" i="4"/>
  <c r="L9" i="4"/>
  <c r="K17" i="4"/>
  <c r="K12" i="4"/>
  <c r="K13" i="4"/>
  <c r="L35" i="4"/>
  <c r="L39" i="4"/>
  <c r="L43" i="4"/>
  <c r="L58" i="4"/>
  <c r="L66" i="4"/>
  <c r="L85" i="4"/>
  <c r="L89" i="4"/>
  <c r="L111" i="4"/>
  <c r="L11" i="4"/>
  <c r="L15" i="4"/>
  <c r="L19" i="4"/>
  <c r="L62" i="4"/>
  <c r="L107" i="4"/>
  <c r="K105" i="3"/>
  <c r="I82" i="3"/>
  <c r="I83" i="3"/>
  <c r="I84" i="3"/>
  <c r="I85" i="3"/>
  <c r="I86" i="3"/>
  <c r="I87" i="3"/>
  <c r="I88" i="3"/>
  <c r="I89" i="3"/>
  <c r="I90" i="3"/>
  <c r="I91" i="3"/>
  <c r="I92" i="3"/>
  <c r="I81" i="3"/>
  <c r="H82" i="3"/>
  <c r="H83" i="3"/>
  <c r="H84" i="3"/>
  <c r="H85" i="3"/>
  <c r="H86" i="3"/>
  <c r="H87" i="3"/>
  <c r="H88" i="3"/>
  <c r="H89" i="3"/>
  <c r="H90" i="3"/>
  <c r="H91" i="3"/>
  <c r="H92" i="3"/>
  <c r="H81" i="3"/>
  <c r="G82" i="3"/>
  <c r="K82" i="3" s="1"/>
  <c r="G83" i="3"/>
  <c r="K83" i="3" s="1"/>
  <c r="G84" i="3"/>
  <c r="K84" i="3" s="1"/>
  <c r="G85" i="3"/>
  <c r="J85" i="3" s="1"/>
  <c r="G86" i="3"/>
  <c r="K86" i="3" s="1"/>
  <c r="G87" i="3"/>
  <c r="K87" i="3" s="1"/>
  <c r="G88" i="3"/>
  <c r="K88" i="3" s="1"/>
  <c r="G89" i="3"/>
  <c r="J89" i="3" s="1"/>
  <c r="G90" i="3"/>
  <c r="K90" i="3" s="1"/>
  <c r="G91" i="3"/>
  <c r="K91" i="3" s="1"/>
  <c r="G92" i="3"/>
  <c r="K92" i="3" s="1"/>
  <c r="G81" i="3"/>
  <c r="K81" i="3" s="1"/>
  <c r="I57" i="3"/>
  <c r="I58" i="3"/>
  <c r="I59" i="3"/>
  <c r="I60" i="3"/>
  <c r="I61" i="3"/>
  <c r="I62" i="3"/>
  <c r="I63" i="3"/>
  <c r="I64" i="3"/>
  <c r="I65" i="3"/>
  <c r="I66" i="3"/>
  <c r="I67" i="3"/>
  <c r="I68" i="3"/>
  <c r="H58" i="3"/>
  <c r="H59" i="3"/>
  <c r="H60" i="3"/>
  <c r="H61" i="3"/>
  <c r="H62" i="3"/>
  <c r="H63" i="3"/>
  <c r="H64" i="3"/>
  <c r="H65" i="3"/>
  <c r="H66" i="3"/>
  <c r="H67" i="3"/>
  <c r="H68" i="3"/>
  <c r="H57" i="3"/>
  <c r="G58" i="3"/>
  <c r="K58" i="3" s="1"/>
  <c r="G59" i="3"/>
  <c r="K59" i="3" s="1"/>
  <c r="G60" i="3"/>
  <c r="K60" i="3" s="1"/>
  <c r="G61" i="3"/>
  <c r="K61" i="3" s="1"/>
  <c r="G62" i="3"/>
  <c r="K62" i="3" s="1"/>
  <c r="G63" i="3"/>
  <c r="K63" i="3" s="1"/>
  <c r="G64" i="3"/>
  <c r="K64" i="3" s="1"/>
  <c r="G65" i="3"/>
  <c r="J65" i="3" s="1"/>
  <c r="G66" i="3"/>
  <c r="K66" i="3" s="1"/>
  <c r="G67" i="3"/>
  <c r="K67" i="3" s="1"/>
  <c r="G68" i="3"/>
  <c r="K68" i="3" s="1"/>
  <c r="G57" i="3"/>
  <c r="J57" i="3" s="1"/>
  <c r="H34" i="3"/>
  <c r="H35" i="3"/>
  <c r="H36" i="3"/>
  <c r="H37" i="3"/>
  <c r="H38" i="3"/>
  <c r="H39" i="3"/>
  <c r="H40" i="3"/>
  <c r="H41" i="3"/>
  <c r="H42" i="3"/>
  <c r="H43" i="3"/>
  <c r="H44" i="3"/>
  <c r="I34" i="3"/>
  <c r="I35" i="3"/>
  <c r="I36" i="3"/>
  <c r="I39" i="3"/>
  <c r="I40" i="3"/>
  <c r="I41" i="3"/>
  <c r="I42" i="3"/>
  <c r="I43" i="3"/>
  <c r="I44" i="3"/>
  <c r="I33" i="3"/>
  <c r="H33" i="3"/>
  <c r="G33" i="3"/>
  <c r="K33" i="3" s="1"/>
  <c r="J8" i="3"/>
  <c r="I8" i="3"/>
  <c r="H8" i="3"/>
  <c r="G8" i="3"/>
  <c r="K8" i="3" s="1"/>
  <c r="G106" i="3"/>
  <c r="G107" i="3"/>
  <c r="K107" i="3" s="1"/>
  <c r="G108" i="3"/>
  <c r="G109" i="3"/>
  <c r="K109" i="3" s="1"/>
  <c r="G110" i="3"/>
  <c r="K110" i="3" s="1"/>
  <c r="G111" i="3"/>
  <c r="K111" i="3" s="1"/>
  <c r="G112" i="3"/>
  <c r="G113" i="3"/>
  <c r="K113" i="3" s="1"/>
  <c r="G114" i="3"/>
  <c r="G115" i="3"/>
  <c r="K115" i="3" s="1"/>
  <c r="G116" i="3"/>
  <c r="G105" i="3"/>
  <c r="J105" i="3" s="1"/>
  <c r="K106" i="3"/>
  <c r="K108" i="3"/>
  <c r="K112" i="3"/>
  <c r="K114" i="3"/>
  <c r="K116" i="3"/>
  <c r="I106" i="3"/>
  <c r="I107" i="3"/>
  <c r="I108" i="3"/>
  <c r="I109" i="3"/>
  <c r="I110" i="3"/>
  <c r="I111" i="3"/>
  <c r="I112" i="3"/>
  <c r="I113" i="3"/>
  <c r="I114" i="3"/>
  <c r="I115" i="3"/>
  <c r="I116" i="3"/>
  <c r="H105" i="3"/>
  <c r="K57" i="3" l="1"/>
  <c r="K85" i="3"/>
  <c r="J68" i="3"/>
  <c r="J64" i="3"/>
  <c r="J60" i="3"/>
  <c r="J92" i="3"/>
  <c r="J88" i="3"/>
  <c r="J84" i="3"/>
  <c r="J61" i="3"/>
  <c r="K65" i="3"/>
  <c r="J81" i="3"/>
  <c r="K89" i="3"/>
  <c r="J33" i="3"/>
  <c r="J67" i="3"/>
  <c r="J63" i="3"/>
  <c r="J59" i="3"/>
  <c r="J91" i="3"/>
  <c r="J87" i="3"/>
  <c r="J83" i="3"/>
  <c r="J66" i="3"/>
  <c r="J62" i="3"/>
  <c r="J58" i="3"/>
  <c r="J90" i="3"/>
  <c r="J86" i="3"/>
  <c r="J82" i="3"/>
  <c r="H9" i="3"/>
  <c r="I9" i="3"/>
  <c r="J9" i="3"/>
  <c r="H10" i="3"/>
  <c r="I10" i="3"/>
  <c r="J10" i="3"/>
  <c r="H11" i="3"/>
  <c r="I11" i="3"/>
  <c r="J11" i="3"/>
  <c r="H12" i="3"/>
  <c r="I12" i="3"/>
  <c r="H13" i="3"/>
  <c r="I13" i="3"/>
  <c r="J13" i="3"/>
  <c r="H14" i="3"/>
  <c r="I14" i="3"/>
  <c r="J14" i="3"/>
  <c r="H15" i="3"/>
  <c r="I15" i="3"/>
  <c r="J15" i="3"/>
  <c r="H16" i="3"/>
  <c r="I16" i="3"/>
  <c r="H17" i="3"/>
  <c r="I17" i="3"/>
  <c r="J17" i="3"/>
  <c r="H18" i="3"/>
  <c r="I18" i="3"/>
  <c r="J18" i="3"/>
  <c r="H19" i="3"/>
  <c r="I19" i="3"/>
  <c r="J19" i="3"/>
  <c r="G34" i="3"/>
  <c r="G35" i="3"/>
  <c r="G36" i="3"/>
  <c r="G37" i="3"/>
  <c r="J37" i="3" s="1"/>
  <c r="G38" i="3"/>
  <c r="J38" i="3" s="1"/>
  <c r="G39" i="3"/>
  <c r="G40" i="3"/>
  <c r="G41" i="3"/>
  <c r="G42" i="3"/>
  <c r="G43" i="3"/>
  <c r="G44" i="3"/>
  <c r="J116" i="3"/>
  <c r="H116" i="3"/>
  <c r="J115" i="3"/>
  <c r="H115" i="3"/>
  <c r="J114" i="3"/>
  <c r="H114" i="3"/>
  <c r="J113" i="3"/>
  <c r="H113" i="3"/>
  <c r="J112" i="3"/>
  <c r="H112" i="3"/>
  <c r="J111" i="3"/>
  <c r="H111" i="3"/>
  <c r="J110" i="3"/>
  <c r="H110" i="3"/>
  <c r="J109" i="3"/>
  <c r="H109" i="3"/>
  <c r="J108" i="3"/>
  <c r="H108" i="3"/>
  <c r="J107" i="3"/>
  <c r="H107" i="3"/>
  <c r="J106" i="3"/>
  <c r="H106" i="3"/>
  <c r="C32" i="3"/>
  <c r="C56" i="3" s="1"/>
  <c r="C80" i="3" s="1"/>
  <c r="C104" i="3" s="1"/>
  <c r="G32" i="3"/>
  <c r="G56" i="3" s="1"/>
  <c r="G80" i="3" s="1"/>
  <c r="G104" i="3" s="1"/>
  <c r="H31" i="3"/>
  <c r="H55" i="3" s="1"/>
  <c r="H79" i="3" s="1"/>
  <c r="J31" i="3"/>
  <c r="J55" i="3" s="1"/>
  <c r="J79" i="3" s="1"/>
  <c r="G9" i="3"/>
  <c r="K9" i="3" s="1"/>
  <c r="G10" i="3"/>
  <c r="K10" i="3" s="1"/>
  <c r="G11" i="3"/>
  <c r="K11" i="3" s="1"/>
  <c r="G12" i="3"/>
  <c r="K12" i="3" s="1"/>
  <c r="G13" i="3"/>
  <c r="K13" i="3" s="1"/>
  <c r="G14" i="3"/>
  <c r="K14" i="3" s="1"/>
  <c r="G15" i="3"/>
  <c r="K15" i="3" s="1"/>
  <c r="G16" i="3"/>
  <c r="K16" i="3" s="1"/>
  <c r="G17" i="3"/>
  <c r="K17" i="3" s="1"/>
  <c r="G18" i="3"/>
  <c r="K18" i="3" s="1"/>
  <c r="G19" i="3"/>
  <c r="K19" i="3" s="1"/>
  <c r="K40" i="3" l="1"/>
  <c r="J40" i="3"/>
  <c r="K39" i="3"/>
  <c r="J39" i="3"/>
  <c r="J42" i="3"/>
  <c r="K42" i="3"/>
  <c r="K34" i="3"/>
  <c r="J34" i="3"/>
  <c r="K44" i="3"/>
  <c r="J44" i="3"/>
  <c r="J36" i="3"/>
  <c r="K36" i="3"/>
  <c r="J16" i="3"/>
  <c r="J12" i="3"/>
  <c r="K43" i="3"/>
  <c r="J43" i="3"/>
  <c r="K35" i="3"/>
  <c r="J35" i="3"/>
  <c r="K41" i="3"/>
  <c r="J41" i="3"/>
  <c r="A28" i="3" l="1"/>
  <c r="A52" i="3" s="1"/>
  <c r="A76" i="3" s="1"/>
  <c r="A100" i="3" s="1"/>
  <c r="F116" i="2" l="1"/>
  <c r="E116" i="2"/>
  <c r="F115" i="2"/>
  <c r="E115" i="2"/>
  <c r="F114" i="2"/>
  <c r="E114" i="2"/>
  <c r="F113" i="2"/>
  <c r="E113" i="2"/>
  <c r="F112" i="2"/>
  <c r="E112" i="2"/>
  <c r="F111" i="2"/>
  <c r="E111" i="2"/>
  <c r="E110" i="2"/>
  <c r="F109" i="2"/>
  <c r="E109" i="2"/>
  <c r="F108" i="2"/>
  <c r="E108" i="2"/>
  <c r="F107" i="2"/>
  <c r="E107" i="2"/>
  <c r="F106" i="2"/>
  <c r="E106" i="2"/>
  <c r="F105" i="2"/>
  <c r="E105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E81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44" i="2"/>
  <c r="E44" i="2"/>
  <c r="F43" i="2"/>
  <c r="E43" i="2"/>
  <c r="F42" i="2"/>
  <c r="E42" i="2"/>
  <c r="F41" i="2"/>
  <c r="E41" i="2"/>
  <c r="F40" i="2"/>
  <c r="E40" i="2"/>
  <c r="F39" i="2"/>
  <c r="E39" i="2"/>
  <c r="E38" i="2"/>
  <c r="E37" i="2"/>
  <c r="F36" i="2"/>
  <c r="E36" i="2"/>
  <c r="F35" i="2"/>
  <c r="E35" i="2"/>
  <c r="E34" i="2"/>
  <c r="E33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</calcChain>
</file>

<file path=xl/sharedStrings.xml><?xml version="1.0" encoding="utf-8"?>
<sst xmlns="http://schemas.openxmlformats.org/spreadsheetml/2006/main" count="2106" uniqueCount="113">
  <si>
    <t>PRESTAMOS NUEVOS CONCEDIDOS POR TIPO DE BANCA</t>
  </si>
  <si>
    <t>(En miles de balboas)</t>
  </si>
  <si>
    <t>Sectores</t>
  </si>
  <si>
    <t>SISTEMA BANCARIO 2018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</si>
  <si>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</si>
  <si>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</si>
  <si>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</si>
  <si>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</si>
  <si>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</si>
  <si>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</si>
  <si>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</si>
  <si>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</si>
  <si>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</si>
  <si>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</si>
  <si>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</si>
  <si>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</si>
  <si>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</si>
  <si>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</si>
  <si>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</si>
  <si>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</si>
  <si>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</si>
  <si>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BANCA OFICIAL 2018</t>
  </si>
  <si>
    <t>BANCA PRIVADA 2018</t>
  </si>
  <si>
    <t>BANCA PÑA. PRIVADA 2018</t>
  </si>
  <si>
    <t>BANCA EXTRANJERA 2018</t>
  </si>
  <si>
    <t>SISTEMA BANCARIO 2019</t>
  </si>
  <si>
    <t>Ene. 18 (R)</t>
  </si>
  <si>
    <t>Dic.18(R)</t>
  </si>
  <si>
    <t>En. 19 (P)</t>
  </si>
  <si>
    <t>BANCA OFICIAL 2019</t>
  </si>
  <si>
    <t>BANCA PRIVADA 2019</t>
  </si>
  <si>
    <t>BANCA PÑA. PRIVADA 2019</t>
  </si>
  <si>
    <t>BANCA EXTRANJERA 2019</t>
  </si>
  <si>
    <t>PERIODO: Febrero 2018-2019</t>
  </si>
  <si>
    <t>Variación Feb. 19/18</t>
  </si>
  <si>
    <t>Feb.19(P)</t>
  </si>
  <si>
    <t>Ene.-Feb. 18 ®</t>
  </si>
  <si>
    <t>Feb. 18 (R)</t>
  </si>
  <si>
    <t xml:space="preserve"> Ene-Feb 19 (P)</t>
  </si>
  <si>
    <t>Variación Ene-Feb. 19/18</t>
  </si>
  <si>
    <t>PERIODO: Enero 2018-2019</t>
  </si>
  <si>
    <t>Variación Ene. 19/18</t>
  </si>
  <si>
    <t>PERIODO: Marzo 2018-2019</t>
  </si>
  <si>
    <t>Mar.19(P)</t>
  </si>
  <si>
    <t>Variación Mar. 19/18</t>
  </si>
  <si>
    <t>Variación Ene-Mar. 19/18</t>
  </si>
  <si>
    <t xml:space="preserve"> Ene-Mar. 19 (P)</t>
  </si>
  <si>
    <t>Ene.-Mar. 18 ®</t>
  </si>
  <si>
    <t>Mar. 18 (R)</t>
  </si>
  <si>
    <t>PERIODO: Abril2018-2019</t>
  </si>
  <si>
    <t>Abr.19(P)</t>
  </si>
  <si>
    <t>Variación Abr. 19/18</t>
  </si>
  <si>
    <t>Variación Ene-Abr. 19/18</t>
  </si>
  <si>
    <t xml:space="preserve"> Ene-Abr. 19 (P)</t>
  </si>
  <si>
    <t>Abr. 18 (R)</t>
  </si>
  <si>
    <t>Ene.-Abr. 18 ®</t>
  </si>
  <si>
    <t>PERIODO: Mayo 2018-2019</t>
  </si>
  <si>
    <t>Ene.-May. 18 ®</t>
  </si>
  <si>
    <t>May.19(P)</t>
  </si>
  <si>
    <t>May. 18 (R)</t>
  </si>
  <si>
    <t xml:space="preserve"> Ene-May. 19 (P)</t>
  </si>
  <si>
    <t>Variación May. 19/18</t>
  </si>
  <si>
    <t>Variación Ene-May. 19/18</t>
  </si>
  <si>
    <t>PERIODO: Junio 2018-2019</t>
  </si>
  <si>
    <t>Variación Jun. 19/18</t>
  </si>
  <si>
    <t>Variación Ene-Jun. 19/18</t>
  </si>
  <si>
    <t>Jun. 18 (R)</t>
  </si>
  <si>
    <t>Ene.-Jun. 18 ®</t>
  </si>
  <si>
    <t>Jun.19(P)</t>
  </si>
  <si>
    <t xml:space="preserve"> Ene-Jun. 19 (P)</t>
  </si>
  <si>
    <t>PERIODO: Julio 2018-2019</t>
  </si>
  <si>
    <t>Jul. 18 (R)</t>
  </si>
  <si>
    <t>Ene.-Jul. 18 ®</t>
  </si>
  <si>
    <t>Jul.19(P)</t>
  </si>
  <si>
    <t>Variación Jul. 19/18</t>
  </si>
  <si>
    <t>Variación Ene-Jul. 19/18</t>
  </si>
  <si>
    <t xml:space="preserve"> Ene-Jul. 19 (P)</t>
  </si>
  <si>
    <t>Agost.19 (P)</t>
  </si>
  <si>
    <t xml:space="preserve"> Ene-Agost. 19 (P)</t>
  </si>
  <si>
    <t>Variación Agost. 19/18</t>
  </si>
  <si>
    <t>Variación Ene-Agost. 19/18</t>
  </si>
  <si>
    <t>Agost. 18 (R)</t>
  </si>
  <si>
    <t>Ene-Agost. 18 (R )</t>
  </si>
  <si>
    <t>PERIODO: Agosto 2018-2019</t>
  </si>
  <si>
    <t>Sept. 19 (P)</t>
  </si>
  <si>
    <t>PERIODO: Septiembre 2018-2019</t>
  </si>
  <si>
    <t xml:space="preserve"> Ene-Sept. 19 (P)</t>
  </si>
  <si>
    <t>Variación Sept. 19/18</t>
  </si>
  <si>
    <t>Variación Ene-Sept. 19/18</t>
  </si>
  <si>
    <t>Sept. 18 (R)</t>
  </si>
  <si>
    <t>Ene-Sept. 18 (R )</t>
  </si>
  <si>
    <t>PERIODO: Octubre 2018-2019</t>
  </si>
  <si>
    <t>Oct.19(P)</t>
  </si>
  <si>
    <t xml:space="preserve"> Ene-Oct. 19 (P)</t>
  </si>
  <si>
    <t>Variación Oct. 19/18</t>
  </si>
  <si>
    <t>Variación Ene-Oct. 19/18</t>
  </si>
  <si>
    <t>Oct. 18 (R)</t>
  </si>
  <si>
    <t>Ene-Oct. 18 (R )</t>
  </si>
  <si>
    <t>Nov. 19 (P)</t>
  </si>
  <si>
    <t>PERIODO: Noviembre 2018-2019</t>
  </si>
  <si>
    <t>Ene-Nov. 19 (P)</t>
  </si>
  <si>
    <t>Nov. 18 (R)</t>
  </si>
  <si>
    <t>Ene-Nov. 18 (R )</t>
  </si>
  <si>
    <t>Variación Nov. 19/18</t>
  </si>
  <si>
    <t>Variación Ene-Nov. 19/18</t>
  </si>
  <si>
    <t xml:space="preserve"> </t>
  </si>
  <si>
    <t>PERIODO: Diciembre 2018-2019</t>
  </si>
  <si>
    <t>Dec. 18 (R)</t>
  </si>
  <si>
    <t>Ene-Dec. 18 (R )</t>
  </si>
  <si>
    <t>Dec.19 (P)</t>
  </si>
  <si>
    <t>Ene-Dec. 19 (P)</t>
  </si>
  <si>
    <t>Variación Dec. 19/18</t>
  </si>
  <si>
    <t>Variación Ene-Dec. 19/18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</si>
</sst>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>
      <alignment wrapText="1"/>
    </xf>
  </cellStyleXfs>
  <cellXfs count="176">
    <xf numFmtId="0" fontId="0" fillId="0" borderId="0" xfId="0"/>
    <xf numFmtId="164" fontId="3" fillId="2" borderId="0" xfId="1" applyFont="1" applyFill="1"/>
    <xf numFmtId="9" fontId="3" fillId="2" borderId="0" xfId="2" applyFont="1" applyFill="1"/>
    <xf numFmtId="0" fontId="3" fillId="2" borderId="0" xfId="0" applyFont="1" applyFill="1"/>
    <xf numFmtId="165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5" fontId="3" fillId="2" borderId="2" xfId="1" applyNumberFormat="1" applyFont="1" applyFill="1" applyBorder="1"/>
    <xf numFmtId="165" fontId="3" fillId="2" borderId="2" xfId="1" applyNumberFormat="1" applyFont="1" applyFill="1" applyBorder="1" applyAlignment="1">
      <alignment horizontal="left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165" fontId="3" fillId="2" borderId="0" xfId="0" applyNumberFormat="1" applyFont="1" applyFill="1"/>
    <xf numFmtId="165" fontId="2" fillId="2" borderId="2" xfId="1" applyNumberFormat="1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right"/>
    </xf>
    <xf numFmtId="166" fontId="2" fillId="2" borderId="2" xfId="2" applyNumberFormat="1" applyFont="1" applyFill="1" applyBorder="1" applyAlignment="1">
      <alignment horizontal="right"/>
    </xf>
    <xf numFmtId="0" fontId="2" fillId="2" borderId="0" xfId="0" applyFont="1" applyFill="1"/>
    <xf numFmtId="165" fontId="2" fillId="2" borderId="0" xfId="1" applyNumberFormat="1" applyFont="1" applyFill="1" applyBorder="1"/>
    <xf numFmtId="165" fontId="3" fillId="2" borderId="0" xfId="1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43" fontId="3" fillId="0" borderId="0" xfId="0" applyNumberFormat="1" applyFont="1" applyFill="1"/>
    <xf numFmtId="165" fontId="4" fillId="0" borderId="0" xfId="0" applyNumberFormat="1" applyFont="1"/>
    <xf numFmtId="164" fontId="4" fillId="0" borderId="0" xfId="1" applyFont="1"/>
    <xf numFmtId="9" fontId="4" fillId="0" borderId="0" xfId="2" applyFont="1"/>
    <xf numFmtId="0" fontId="4" fillId="0" borderId="0" xfId="0" applyFont="1"/>
    <xf numFmtId="165" fontId="3" fillId="2" borderId="0" xfId="2" applyNumberFormat="1" applyFont="1" applyFill="1"/>
    <xf numFmtId="164" fontId="3" fillId="0" borderId="2" xfId="1" applyFont="1" applyFill="1" applyBorder="1"/>
    <xf numFmtId="165" fontId="3" fillId="2" borderId="2" xfId="1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/>
    </xf>
    <xf numFmtId="165" fontId="3" fillId="0" borderId="2" xfId="0" applyNumberFormat="1" applyFont="1" applyFill="1" applyBorder="1"/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/>
    <xf numFmtId="166" fontId="2" fillId="0" borderId="2" xfId="2" applyNumberFormat="1" applyFont="1" applyFill="1" applyBorder="1" applyAlignment="1">
      <alignment horizontal="right"/>
    </xf>
    <xf numFmtId="164" fontId="2" fillId="2" borderId="0" xfId="1" applyFont="1" applyFill="1"/>
    <xf numFmtId="166" fontId="3" fillId="2" borderId="0" xfId="1" applyNumberFormat="1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167" fontId="3" fillId="0" borderId="2" xfId="1" applyNumberFormat="1" applyFont="1" applyBorder="1" applyAlignment="1">
      <alignment wrapText="1"/>
    </xf>
    <xf numFmtId="165" fontId="3" fillId="0" borderId="2" xfId="1" applyNumberFormat="1" applyFont="1" applyFill="1" applyBorder="1"/>
    <xf numFmtId="165" fontId="3" fillId="2" borderId="2" xfId="1" applyNumberFormat="1" applyFont="1" applyFill="1" applyBorder="1" applyAlignment="1">
      <alignment horizontal="right"/>
    </xf>
    <xf numFmtId="165" fontId="2" fillId="2" borderId="2" xfId="1" applyNumberFormat="1" applyFont="1" applyFill="1" applyBorder="1"/>
    <xf numFmtId="164" fontId="2" fillId="0" borderId="2" xfId="1" applyFont="1" applyBorder="1" applyAlignment="1">
      <alignment wrapText="1"/>
    </xf>
    <xf numFmtId="165" fontId="2" fillId="2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2" fillId="0" borderId="1" xfId="0" applyFont="1" applyFill="1" applyBorder="1" applyAlignment="1"/>
    <xf numFmtId="9" fontId="3" fillId="2" borderId="0" xfId="2" applyFont="1" applyFill="1" applyBorder="1"/>
    <xf numFmtId="0" fontId="3" fillId="2" borderId="0" xfId="0" applyFont="1" applyFill="1" applyBorder="1"/>
    <xf numFmtId="0" fontId="4" fillId="0" borderId="0" xfId="0" applyFont="1" applyFill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3" fillId="0" borderId="2" xfId="2" applyFont="1" applyFill="1" applyBorder="1" applyAlignment="1">
      <alignment horizontal="center" vertical="center"/>
    </xf>
    <xf numFmtId="9" fontId="2" fillId="0" borderId="2" xfId="2" applyFont="1" applyFill="1" applyBorder="1" applyAlignment="1">
      <alignment horizontal="center" vertical="center"/>
    </xf>
    <xf numFmtId="9" fontId="3" fillId="2" borderId="2" xfId="2" applyFont="1" applyFill="1" applyBorder="1" applyAlignment="1">
      <alignment horizontal="right"/>
    </xf>
    <xf numFmtId="9" fontId="2" fillId="2" borderId="2" xfId="2" applyFont="1" applyFill="1" applyBorder="1" applyAlignment="1">
      <alignment horizontal="right"/>
    </xf>
    <xf numFmtId="9" fontId="2" fillId="2" borderId="0" xfId="2" applyFont="1" applyFill="1"/>
    <xf numFmtId="165" fontId="2" fillId="2" borderId="0" xfId="0" applyNumberFormat="1" applyFont="1" applyFill="1"/>
    <xf numFmtId="9" fontId="3" fillId="0" borderId="2" xfId="2" applyFont="1" applyFill="1" applyBorder="1"/>
    <xf numFmtId="9" fontId="2" fillId="0" borderId="2" xfId="2" applyFont="1" applyFill="1" applyBorder="1"/>
    <xf numFmtId="9" fontId="3" fillId="0" borderId="2" xfId="2" applyFont="1" applyFill="1" applyBorder="1" applyAlignment="1">
      <alignment horizontal="right"/>
    </xf>
    <xf numFmtId="9" fontId="2" fillId="0" borderId="2" xfId="2" applyFont="1" applyFill="1" applyBorder="1" applyAlignment="1">
      <alignment horizontal="right"/>
    </xf>
    <xf numFmtId="9" fontId="3" fillId="0" borderId="2" xfId="2" applyFont="1" applyFill="1" applyBorder="1" applyAlignment="1">
      <alignment horizontal="center"/>
    </xf>
    <xf numFmtId="9" fontId="2" fillId="0" borderId="2" xfId="2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2" fillId="2" borderId="0" xfId="2" applyFont="1" applyFill="1" applyBorder="1"/>
    <xf numFmtId="9" fontId="3" fillId="0" borderId="0" xfId="2" applyFont="1" applyFill="1"/>
    <xf numFmtId="43" fontId="3" fillId="0" borderId="2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3" fillId="2" borderId="0" xfId="1" applyNumberFormat="1" applyFont="1" applyFill="1"/>
    <xf numFmtId="9" fontId="3" fillId="0" borderId="2" xfId="2" applyNumberFormat="1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9" fontId="3" fillId="0" borderId="0" xfId="2" applyFont="1" applyFill="1" applyAlignment="1">
      <alignment horizontal="center"/>
    </xf>
    <xf numFmtId="165" fontId="3" fillId="2" borderId="0" xfId="1" applyNumberFormat="1" applyFont="1" applyFill="1" applyAlignment="1">
      <alignment horizontal="center"/>
    </xf>
    <xf numFmtId="43" fontId="3" fillId="2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2" xfId="1" applyFont="1" applyFill="1" applyBorder="1"/>
    <xf numFmtId="9" fontId="3" fillId="0" borderId="0" xfId="0" applyNumberFormat="1" applyFont="1" applyFill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2" borderId="0" xfId="1" applyNumberFormat="1" applyFont="1" applyFill="1"/>
    <xf numFmtId="165" fontId="3" fillId="0" borderId="0" xfId="1" applyNumberFormat="1" applyFont="1" applyFill="1"/>
    <xf numFmtId="165" fontId="4" fillId="0" borderId="0" xfId="1" applyNumberFormat="1" applyFont="1"/>
    <xf numFmtId="165" fontId="3" fillId="0" borderId="2" xfId="1" applyNumberFormat="1" applyFont="1" applyBorder="1" applyAlignment="1">
      <alignment wrapText="1"/>
    </xf>
    <xf numFmtId="165" fontId="2" fillId="0" borderId="2" xfId="1" applyNumberFormat="1" applyFont="1" applyBorder="1" applyAlignment="1">
      <alignment wrapText="1"/>
    </xf>
    <xf numFmtId="165" fontId="3" fillId="2" borderId="0" xfId="1" applyNumberFormat="1" applyFont="1" applyFill="1" applyBorder="1"/>
    <xf numFmtId="165" fontId="4" fillId="0" borderId="0" xfId="1" applyNumberFormat="1" applyFont="1" applyFill="1"/>
    <xf numFmtId="9" fontId="2" fillId="0" borderId="0" xfId="2" applyFont="1" applyFill="1" applyBorder="1" applyAlignment="1">
      <alignment horizontal="center"/>
    </xf>
    <xf numFmtId="9" fontId="4" fillId="0" borderId="0" xfId="2" applyFont="1" applyAlignment="1">
      <alignment horizontal="center"/>
    </xf>
    <xf numFmtId="9" fontId="4" fillId="0" borderId="0" xfId="2" applyFont="1" applyFill="1" applyAlignment="1">
      <alignment horizontal="center"/>
    </xf>
    <xf numFmtId="9" fontId="2" fillId="2" borderId="2" xfId="2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43" fontId="2" fillId="0" borderId="2" xfId="0" applyNumberFormat="1" applyFont="1" applyFill="1" applyBorder="1" applyAlignment="1">
      <alignment horizontal="center" vertical="center"/>
    </xf>
    <xf numFmtId="43" fontId="2" fillId="0" borderId="2" xfId="0" applyNumberFormat="1" applyFont="1" applyFill="1" applyBorder="1" applyAlignment="1">
      <alignment horizontal="right"/>
    </xf>
    <xf numFmtId="9" fontId="2" fillId="0" borderId="2" xfId="2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164" fontId="3" fillId="0" borderId="0" xfId="1" applyFont="1" applyFill="1"/>
    <xf numFmtId="16" fontId="2" fillId="0" borderId="2" xfId="0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left"/>
    </xf>
    <xf numFmtId="164" fontId="2" fillId="0" borderId="0" xfId="1" applyFont="1" applyFill="1"/>
    <xf numFmtId="9" fontId="2" fillId="0" borderId="0" xfId="2" applyFont="1" applyFill="1"/>
    <xf numFmtId="165" fontId="2" fillId="0" borderId="0" xfId="0" applyNumberFormat="1" applyFont="1" applyFill="1"/>
    <xf numFmtId="0" fontId="2" fillId="0" borderId="0" xfId="0" applyFont="1" applyFill="1"/>
    <xf numFmtId="165" fontId="2" fillId="0" borderId="0" xfId="1" applyNumberFormat="1" applyFont="1" applyFill="1" applyBorder="1"/>
    <xf numFmtId="165" fontId="4" fillId="0" borderId="0" xfId="0" applyNumberFormat="1" applyFont="1" applyFill="1"/>
    <xf numFmtId="165" fontId="4" fillId="0" borderId="0" xfId="0" applyNumberFormat="1" applyFont="1" applyFill="1" applyAlignment="1">
      <alignment horizontal="center"/>
    </xf>
    <xf numFmtId="164" fontId="4" fillId="0" borderId="0" xfId="1" applyFont="1" applyFill="1"/>
    <xf numFmtId="9" fontId="4" fillId="0" borderId="0" xfId="2" applyFont="1" applyFill="1"/>
    <xf numFmtId="165" fontId="3" fillId="0" borderId="0" xfId="2" applyNumberFormat="1" applyFont="1" applyFill="1"/>
    <xf numFmtId="9" fontId="3" fillId="0" borderId="0" xfId="2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wrapText="1"/>
    </xf>
    <xf numFmtId="164" fontId="2" fillId="0" borderId="2" xfId="1" applyFont="1" applyFill="1" applyBorder="1" applyAlignment="1">
      <alignment wrapText="1"/>
    </xf>
    <xf numFmtId="43" fontId="3" fillId="0" borderId="0" xfId="1" applyNumberFormat="1" applyFont="1" applyFill="1"/>
    <xf numFmtId="164" fontId="3" fillId="0" borderId="0" xfId="0" applyNumberFormat="1" applyFont="1" applyFill="1"/>
    <xf numFmtId="9" fontId="3" fillId="0" borderId="0" xfId="2" applyFont="1" applyFill="1" applyBorder="1"/>
    <xf numFmtId="0" fontId="3" fillId="0" borderId="0" xfId="0" applyFont="1" applyFill="1" applyBorder="1"/>
    <xf numFmtId="10" fontId="3" fillId="0" borderId="2" xfId="2" applyNumberFormat="1" applyFont="1" applyFill="1" applyBorder="1" applyAlignment="1">
      <alignment horizontal="right"/>
    </xf>
    <xf numFmtId="10" fontId="2" fillId="0" borderId="2" xfId="2" applyNumberFormat="1" applyFont="1" applyFill="1" applyBorder="1" applyAlignment="1">
      <alignment horizontal="right"/>
    </xf>
    <xf numFmtId="10" fontId="2" fillId="0" borderId="0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0" xfId="2" applyNumberFormat="1" applyFont="1" applyFill="1" applyBorder="1"/>
    <xf numFmtId="10" fontId="3" fillId="0" borderId="0" xfId="2" applyNumberFormat="1" applyFont="1" applyFill="1"/>
    <xf numFmtId="10" fontId="4" fillId="0" borderId="0" xfId="2" applyNumberFormat="1" applyFont="1" applyFill="1"/>
    <xf numFmtId="10" fontId="3" fillId="0" borderId="0" xfId="2" applyNumberFormat="1" applyFont="1" applyFill="1" applyBorder="1" applyAlignment="1">
      <alignment horizontal="right"/>
    </xf>
    <xf numFmtId="10" fontId="3" fillId="0" borderId="2" xfId="2" applyNumberFormat="1" applyFont="1" applyFill="1" applyBorder="1" applyAlignment="1">
      <alignment horizontal="center" vertical="center"/>
    </xf>
    <xf numFmtId="10" fontId="2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/>
    </xf>
    <xf numFmtId="10" fontId="3" fillId="0" borderId="0" xfId="2" applyNumberFormat="1" applyFont="1" applyFill="1" applyAlignment="1">
      <alignment horizontal="center"/>
    </xf>
    <xf numFmtId="10" fontId="3" fillId="0" borderId="2" xfId="2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0"/>
  <sheetViews>
    <sheetView workbookViewId="0">
      <selection activeCell="M29" sqref="M29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1.140625" style="29" customWidth="1"/>
    <col min="4" max="4" width="19.7109375" style="53" customWidth="1"/>
    <col min="5" max="5" width="12.42578125" style="29" customWidth="1"/>
    <col min="6" max="6" width="12.5703125" style="29" customWidth="1"/>
    <col min="7" max="7" width="11.42578125" style="27"/>
    <col min="8" max="8" width="11.42578125" style="28"/>
    <col min="9" max="16384" width="11.42578125" style="29"/>
  </cols>
  <sheetData>
    <row r="2" spans="1:10" s="3" customFormat="1" x14ac:dyDescent="0.2">
      <c r="A2" s="155" t="s">
        <v>0</v>
      </c>
      <c r="B2" s="155"/>
      <c r="C2" s="155"/>
      <c r="D2" s="155"/>
      <c r="E2" s="155"/>
      <c r="F2" s="155"/>
      <c r="G2" s="1"/>
      <c r="H2" s="2"/>
    </row>
    <row r="3" spans="1:10" s="3" customFormat="1" x14ac:dyDescent="0.2">
      <c r="A3" s="155" t="s">
        <v>40</v>
      </c>
      <c r="B3" s="155"/>
      <c r="C3" s="155"/>
      <c r="D3" s="155"/>
      <c r="E3" s="155"/>
      <c r="F3" s="155"/>
      <c r="G3" s="1"/>
      <c r="H3" s="2"/>
    </row>
    <row r="4" spans="1:10" s="3" customFormat="1" x14ac:dyDescent="0.2">
      <c r="A4" s="155" t="s">
        <v>1</v>
      </c>
      <c r="B4" s="155"/>
      <c r="C4" s="155"/>
      <c r="D4" s="155"/>
      <c r="E4" s="155"/>
      <c r="F4" s="155"/>
      <c r="G4" s="1"/>
      <c r="H4" s="2"/>
    </row>
    <row r="5" spans="1:10" s="3" customFormat="1" x14ac:dyDescent="0.2">
      <c r="A5" s="54"/>
      <c r="B5" s="54"/>
      <c r="C5" s="54"/>
      <c r="D5" s="5"/>
      <c r="E5" s="54"/>
      <c r="F5" s="54"/>
      <c r="G5" s="1"/>
      <c r="H5" s="2"/>
    </row>
    <row r="6" spans="1:10" s="3" customFormat="1" x14ac:dyDescent="0.2">
      <c r="A6" s="156" t="s">
        <v>2</v>
      </c>
      <c r="B6" s="158" t="s">
        <v>3</v>
      </c>
      <c r="C6" s="158"/>
      <c r="D6" s="56" t="s">
        <v>25</v>
      </c>
      <c r="E6" s="158" t="s">
        <v>41</v>
      </c>
      <c r="F6" s="158"/>
      <c r="G6" s="1"/>
      <c r="H6" s="2"/>
    </row>
    <row r="7" spans="1:10" s="3" customFormat="1" x14ac:dyDescent="0.2">
      <c r="A7" s="157"/>
      <c r="B7" s="6" t="s">
        <v>26</v>
      </c>
      <c r="C7" s="55" t="s">
        <v>27</v>
      </c>
      <c r="D7" s="8" t="s">
        <v>28</v>
      </c>
      <c r="E7" s="9" t="s">
        <v>4</v>
      </c>
      <c r="F7" s="55" t="s">
        <v>5</v>
      </c>
      <c r="G7" s="1"/>
      <c r="H7" s="2"/>
    </row>
    <row r="8" spans="1:10" s="3" customFormat="1" x14ac:dyDescent="0.2">
      <c r="A8" s="10" t="s">
        <v>6</v>
      </c>
      <c r="B8" s="11">
        <v>6250.6358399999999</v>
      </c>
      <c r="C8" s="12">
        <v>16829.24064</v>
      </c>
      <c r="D8" s="12">
        <v>15680.485060000001</v>
      </c>
      <c r="E8" s="13">
        <f>+D8-B8</f>
        <v>9429.8492200000001</v>
      </c>
      <c r="F8" s="14">
        <f t="shared" ref="F8:F19" si="0">+D8/B8-1</f>
        <v>1.5086223964056753</v>
      </c>
      <c r="G8" s="1"/>
      <c r="H8" s="2"/>
      <c r="I8" s="15"/>
      <c r="J8" s="15"/>
    </row>
    <row r="9" spans="1:10" s="3" customFormat="1" x14ac:dyDescent="0.2">
      <c r="A9" s="10" t="s">
        <v>7</v>
      </c>
      <c r="B9" s="11">
        <v>32861.051140000003</v>
      </c>
      <c r="C9" s="12">
        <v>187792.43567000001</v>
      </c>
      <c r="D9" s="12">
        <v>63524.791700000002</v>
      </c>
      <c r="E9" s="13">
        <f t="shared" ref="E9:E19" si="1">+D9-B9</f>
        <v>30663.740559999998</v>
      </c>
      <c r="F9" s="14">
        <f t="shared" si="0"/>
        <v>0.9331332838186257</v>
      </c>
      <c r="G9" s="1"/>
      <c r="H9" s="2"/>
      <c r="I9" s="15"/>
      <c r="J9" s="15"/>
    </row>
    <row r="10" spans="1:10" s="3" customFormat="1" x14ac:dyDescent="0.2">
      <c r="A10" s="10" t="s">
        <v>8</v>
      </c>
      <c r="B10" s="11">
        <v>26886.793420000002</v>
      </c>
      <c r="C10" s="12">
        <v>36642.740180000001</v>
      </c>
      <c r="D10" s="12">
        <v>22999.973460000001</v>
      </c>
      <c r="E10" s="13">
        <f t="shared" si="1"/>
        <v>-3886.8199600000007</v>
      </c>
      <c r="F10" s="14">
        <f t="shared" si="0"/>
        <v>-0.14456242138226683</v>
      </c>
      <c r="G10" s="1"/>
      <c r="H10" s="2"/>
      <c r="I10" s="15"/>
      <c r="J10" s="15"/>
    </row>
    <row r="11" spans="1:10" s="3" customFormat="1" x14ac:dyDescent="0.2">
      <c r="A11" s="10" t="s">
        <v>9</v>
      </c>
      <c r="B11" s="11">
        <v>43564.270120000008</v>
      </c>
      <c r="C11" s="12">
        <v>40972.900159999997</v>
      </c>
      <c r="D11" s="12">
        <v>49806.095780000003</v>
      </c>
      <c r="E11" s="13">
        <f t="shared" si="1"/>
        <v>6241.825659999995</v>
      </c>
      <c r="F11" s="14">
        <f t="shared" si="0"/>
        <v>0.14327855471482853</v>
      </c>
      <c r="G11" s="1"/>
      <c r="H11" s="2"/>
      <c r="I11" s="15"/>
      <c r="J11" s="15"/>
    </row>
    <row r="12" spans="1:10" s="3" customFormat="1" x14ac:dyDescent="0.2">
      <c r="A12" s="10" t="s">
        <v>10</v>
      </c>
      <c r="B12" s="11">
        <v>6521.5892199999998</v>
      </c>
      <c r="C12" s="12">
        <v>4142.0793400000002</v>
      </c>
      <c r="D12" s="12">
        <v>4302.1433200000001</v>
      </c>
      <c r="E12" s="13">
        <f t="shared" si="1"/>
        <v>-2219.4458999999997</v>
      </c>
      <c r="F12" s="14">
        <f t="shared" si="0"/>
        <v>-0.34032286075203</v>
      </c>
      <c r="G12" s="1"/>
      <c r="H12" s="2"/>
      <c r="I12" s="15"/>
      <c r="J12" s="15"/>
    </row>
    <row r="13" spans="1:10" s="3" customFormat="1" x14ac:dyDescent="0.2">
      <c r="A13" s="10" t="s">
        <v>11</v>
      </c>
      <c r="B13" s="11">
        <v>289.27787000000001</v>
      </c>
      <c r="C13" s="12">
        <v>1711.0881400000001</v>
      </c>
      <c r="D13" s="12">
        <v>5571.1888799999997</v>
      </c>
      <c r="E13" s="13">
        <f t="shared" si="1"/>
        <v>5281.9110099999998</v>
      </c>
      <c r="F13" s="14">
        <f t="shared" si="0"/>
        <v>18.258952923014814</v>
      </c>
      <c r="G13" s="1"/>
      <c r="H13" s="2"/>
      <c r="I13" s="15"/>
      <c r="J13" s="15"/>
    </row>
    <row r="14" spans="1:10" s="3" customFormat="1" x14ac:dyDescent="0.2">
      <c r="A14" s="10" t="s">
        <v>12</v>
      </c>
      <c r="B14" s="11">
        <v>991915.07775000005</v>
      </c>
      <c r="C14" s="12">
        <v>980799.92203000002</v>
      </c>
      <c r="D14" s="12">
        <v>990171.26341000001</v>
      </c>
      <c r="E14" s="13">
        <f t="shared" si="1"/>
        <v>-1743.8143400000408</v>
      </c>
      <c r="F14" s="14">
        <f t="shared" si="0"/>
        <v>-1.7580278585497267E-3</v>
      </c>
      <c r="G14" s="1"/>
      <c r="H14" s="2"/>
      <c r="I14" s="15"/>
      <c r="J14" s="15"/>
    </row>
    <row r="15" spans="1:10" s="3" customFormat="1" x14ac:dyDescent="0.2">
      <c r="A15" s="10" t="s">
        <v>13</v>
      </c>
      <c r="B15" s="11">
        <v>280349.67566000001</v>
      </c>
      <c r="C15" s="12">
        <v>397606.86056000006</v>
      </c>
      <c r="D15" s="12">
        <v>489210.25536000001</v>
      </c>
      <c r="E15" s="13">
        <f t="shared" si="1"/>
        <v>208860.5797</v>
      </c>
      <c r="F15" s="14">
        <f t="shared" si="0"/>
        <v>0.74500025444402551</v>
      </c>
      <c r="G15" s="1"/>
      <c r="H15" s="2"/>
      <c r="I15" s="15"/>
      <c r="J15" s="15"/>
    </row>
    <row r="16" spans="1:10" s="3" customFormat="1" x14ac:dyDescent="0.2">
      <c r="A16" s="10" t="s">
        <v>14</v>
      </c>
      <c r="B16" s="11">
        <v>199940.23550000001</v>
      </c>
      <c r="C16" s="12">
        <v>220000.33431999999</v>
      </c>
      <c r="D16" s="12">
        <v>177258.62493000002</v>
      </c>
      <c r="E16" s="13">
        <f t="shared" si="1"/>
        <v>-22681.61056999999</v>
      </c>
      <c r="F16" s="14">
        <f t="shared" si="0"/>
        <v>-0.11344195185765893</v>
      </c>
      <c r="G16" s="1"/>
      <c r="H16" s="2"/>
      <c r="I16" s="15"/>
      <c r="J16" s="15"/>
    </row>
    <row r="17" spans="1:10" s="3" customFormat="1" x14ac:dyDescent="0.2">
      <c r="A17" s="10" t="s">
        <v>15</v>
      </c>
      <c r="B17" s="11">
        <v>239842.67751000001</v>
      </c>
      <c r="C17" s="12">
        <v>186148.91537999996</v>
      </c>
      <c r="D17" s="12">
        <v>208358.14719999998</v>
      </c>
      <c r="E17" s="13">
        <f t="shared" si="1"/>
        <v>-31484.530310000031</v>
      </c>
      <c r="F17" s="14">
        <f t="shared" si="0"/>
        <v>-0.13127159284938905</v>
      </c>
      <c r="G17" s="1"/>
      <c r="H17" s="2"/>
      <c r="I17" s="15"/>
      <c r="J17" s="15"/>
    </row>
    <row r="18" spans="1:10" s="3" customFormat="1" x14ac:dyDescent="0.2">
      <c r="A18" s="10" t="s">
        <v>16</v>
      </c>
      <c r="B18" s="11">
        <v>208837.62628</v>
      </c>
      <c r="C18" s="12">
        <v>247600.19771000001</v>
      </c>
      <c r="D18" s="12">
        <v>221798.62138999999</v>
      </c>
      <c r="E18" s="13">
        <f t="shared" si="1"/>
        <v>12960.995109999989</v>
      </c>
      <c r="F18" s="14">
        <f t="shared" si="0"/>
        <v>6.2062547544102342E-2</v>
      </c>
      <c r="G18" s="1"/>
      <c r="H18" s="2"/>
      <c r="I18" s="15"/>
      <c r="J18" s="15"/>
    </row>
    <row r="19" spans="1:10" s="20" customFormat="1" x14ac:dyDescent="0.2">
      <c r="A19" s="6" t="s">
        <v>17</v>
      </c>
      <c r="B19" s="16">
        <v>2037258.9103100002</v>
      </c>
      <c r="C19" s="17">
        <v>2320246.7141300002</v>
      </c>
      <c r="D19" s="17">
        <v>2248681.5904899999</v>
      </c>
      <c r="E19" s="18">
        <f t="shared" si="1"/>
        <v>211422.68017999968</v>
      </c>
      <c r="F19" s="19">
        <f t="shared" si="0"/>
        <v>0.10377801226444427</v>
      </c>
      <c r="G19" s="1"/>
      <c r="H19" s="2"/>
      <c r="I19" s="15"/>
      <c r="J19" s="15"/>
    </row>
    <row r="20" spans="1:10" s="3" customFormat="1" x14ac:dyDescent="0.2">
      <c r="B20" s="21"/>
      <c r="C20" s="21"/>
      <c r="D20" s="21"/>
      <c r="E20" s="21"/>
      <c r="F20" s="21"/>
      <c r="G20" s="1"/>
      <c r="H20" s="2"/>
      <c r="I20" s="15"/>
      <c r="J20" s="15"/>
    </row>
    <row r="21" spans="1:10" s="3" customFormat="1" x14ac:dyDescent="0.2">
      <c r="A21" s="3" t="s">
        <v>18</v>
      </c>
      <c r="B21" s="22"/>
      <c r="C21" s="22"/>
      <c r="D21" s="23"/>
      <c r="G21" s="1"/>
      <c r="H21" s="2"/>
      <c r="I21" s="15"/>
      <c r="J21" s="15"/>
    </row>
    <row r="22" spans="1:10" s="3" customFormat="1" x14ac:dyDescent="0.2">
      <c r="A22" s="3" t="s">
        <v>19</v>
      </c>
      <c r="B22" s="24"/>
      <c r="C22" s="24"/>
      <c r="D22" s="24"/>
      <c r="E22" s="24"/>
      <c r="F22" s="24"/>
      <c r="G22" s="1"/>
      <c r="H22" s="2"/>
      <c r="I22" s="15"/>
      <c r="J22" s="15"/>
    </row>
    <row r="23" spans="1:10" s="3" customFormat="1" x14ac:dyDescent="0.2">
      <c r="A23" s="3" t="s">
        <v>20</v>
      </c>
      <c r="B23" s="24"/>
      <c r="C23" s="24"/>
      <c r="D23" s="24"/>
      <c r="E23" s="24"/>
      <c r="F23" s="24"/>
      <c r="G23" s="1"/>
      <c r="H23" s="2"/>
      <c r="I23" s="15"/>
      <c r="J23" s="15"/>
    </row>
    <row r="24" spans="1:10" s="3" customFormat="1" x14ac:dyDescent="0.2">
      <c r="B24" s="24"/>
      <c r="C24" s="24"/>
      <c r="D24" s="24"/>
      <c r="E24" s="25"/>
      <c r="F24" s="24"/>
      <c r="G24" s="1"/>
      <c r="H24" s="2"/>
    </row>
    <row r="25" spans="1:10" x14ac:dyDescent="0.2">
      <c r="A25" s="26"/>
      <c r="B25" s="26"/>
      <c r="C25" s="26"/>
      <c r="D25" s="26"/>
      <c r="E25" s="26"/>
      <c r="F25" s="26"/>
    </row>
    <row r="26" spans="1:10" x14ac:dyDescent="0.2">
      <c r="A26" s="26"/>
      <c r="B26" s="26"/>
      <c r="C26" s="26"/>
      <c r="D26" s="26"/>
      <c r="E26" s="26"/>
      <c r="F26" s="26"/>
    </row>
    <row r="27" spans="1:10" s="3" customFormat="1" x14ac:dyDescent="0.2">
      <c r="A27" s="155" t="s">
        <v>0</v>
      </c>
      <c r="B27" s="155"/>
      <c r="C27" s="155"/>
      <c r="D27" s="155"/>
      <c r="E27" s="155"/>
      <c r="F27" s="155"/>
      <c r="G27" s="1"/>
      <c r="H27" s="2"/>
    </row>
    <row r="28" spans="1:10" s="3" customFormat="1" x14ac:dyDescent="0.2">
      <c r="A28" s="155" t="s">
        <v>40</v>
      </c>
      <c r="B28" s="155"/>
      <c r="C28" s="155"/>
      <c r="D28" s="155"/>
      <c r="E28" s="155"/>
      <c r="F28" s="155"/>
      <c r="G28" s="1"/>
      <c r="H28" s="2"/>
    </row>
    <row r="29" spans="1:10" s="3" customFormat="1" x14ac:dyDescent="0.2">
      <c r="A29" s="155" t="s">
        <v>1</v>
      </c>
      <c r="B29" s="155"/>
      <c r="C29" s="155"/>
      <c r="D29" s="155"/>
      <c r="E29" s="155"/>
      <c r="F29" s="155"/>
      <c r="G29" s="1"/>
      <c r="H29" s="2"/>
    </row>
    <row r="30" spans="1:10" s="3" customFormat="1" x14ac:dyDescent="0.2">
      <c r="A30" s="54"/>
      <c r="B30" s="54"/>
      <c r="C30" s="54"/>
      <c r="D30" s="5"/>
      <c r="E30" s="54"/>
      <c r="G30" s="1"/>
      <c r="H30" s="2"/>
    </row>
    <row r="31" spans="1:10" s="3" customFormat="1" x14ac:dyDescent="0.2">
      <c r="A31" s="156" t="s">
        <v>2</v>
      </c>
      <c r="B31" s="159" t="s">
        <v>21</v>
      </c>
      <c r="C31" s="160"/>
      <c r="D31" s="56" t="s">
        <v>29</v>
      </c>
      <c r="E31" s="158" t="s">
        <v>41</v>
      </c>
      <c r="F31" s="158"/>
      <c r="G31" s="1"/>
      <c r="H31" s="2"/>
    </row>
    <row r="32" spans="1:10" s="3" customFormat="1" x14ac:dyDescent="0.2">
      <c r="A32" s="157"/>
      <c r="B32" s="6" t="s">
        <v>26</v>
      </c>
      <c r="C32" s="55" t="s">
        <v>27</v>
      </c>
      <c r="D32" s="8" t="s">
        <v>28</v>
      </c>
      <c r="E32" s="9" t="s">
        <v>4</v>
      </c>
      <c r="F32" s="55" t="s">
        <v>5</v>
      </c>
      <c r="G32" s="1"/>
      <c r="H32" s="30"/>
    </row>
    <row r="33" spans="1:8" s="3" customFormat="1" x14ac:dyDescent="0.2">
      <c r="A33" s="10" t="s">
        <v>6</v>
      </c>
      <c r="B33" s="12">
        <v>0</v>
      </c>
      <c r="C33" s="12">
        <v>2192.81396</v>
      </c>
      <c r="D33" s="31">
        <v>15000</v>
      </c>
      <c r="E33" s="32">
        <f>+D33-B33</f>
        <v>15000</v>
      </c>
      <c r="F33" s="33">
        <v>0</v>
      </c>
      <c r="G33" s="1"/>
      <c r="H33" s="2"/>
    </row>
    <row r="34" spans="1:8" s="3" customFormat="1" x14ac:dyDescent="0.2">
      <c r="A34" s="10" t="s">
        <v>7</v>
      </c>
      <c r="B34" s="12">
        <v>1100</v>
      </c>
      <c r="C34" s="12">
        <v>5000</v>
      </c>
      <c r="D34" s="31">
        <v>0</v>
      </c>
      <c r="E34" s="32">
        <f t="shared" ref="E34:E44" si="2">+D34-B34</f>
        <v>-1100</v>
      </c>
      <c r="F34" s="33">
        <v>0</v>
      </c>
      <c r="G34" s="1"/>
      <c r="H34" s="2"/>
    </row>
    <row r="35" spans="1:8" s="3" customFormat="1" x14ac:dyDescent="0.2">
      <c r="A35" s="10" t="s">
        <v>8</v>
      </c>
      <c r="B35" s="12">
        <v>3325.2686100000001</v>
      </c>
      <c r="C35" s="12">
        <v>7087.8854199999996</v>
      </c>
      <c r="D35" s="34">
        <v>9959.8804999999993</v>
      </c>
      <c r="E35" s="32">
        <f t="shared" si="2"/>
        <v>6634.6118899999992</v>
      </c>
      <c r="F35" s="33">
        <f t="shared" ref="F35:F44" si="3">+D35/B35-1</f>
        <v>1.9952108139618829</v>
      </c>
      <c r="G35" s="1"/>
      <c r="H35" s="2"/>
    </row>
    <row r="36" spans="1:8" s="3" customFormat="1" x14ac:dyDescent="0.2">
      <c r="A36" s="10" t="s">
        <v>9</v>
      </c>
      <c r="B36" s="12">
        <v>14484.555880000002</v>
      </c>
      <c r="C36" s="12">
        <v>15209.339980000001</v>
      </c>
      <c r="D36" s="34">
        <v>11409.865159999999</v>
      </c>
      <c r="E36" s="32">
        <f t="shared" si="2"/>
        <v>-3074.6907200000023</v>
      </c>
      <c r="F36" s="33">
        <f t="shared" si="3"/>
        <v>-0.21227373110179215</v>
      </c>
      <c r="G36" s="1"/>
      <c r="H36" s="2"/>
    </row>
    <row r="37" spans="1:8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2">
        <f t="shared" si="2"/>
        <v>0</v>
      </c>
      <c r="F37" s="33">
        <v>0</v>
      </c>
      <c r="G37" s="1"/>
      <c r="H37" s="2"/>
    </row>
    <row r="38" spans="1:8" s="3" customFormat="1" x14ac:dyDescent="0.2">
      <c r="A38" s="10" t="s">
        <v>11</v>
      </c>
      <c r="B38" s="12">
        <v>0</v>
      </c>
      <c r="C38" s="12">
        <v>0</v>
      </c>
      <c r="D38" s="34">
        <v>0</v>
      </c>
      <c r="E38" s="32">
        <f t="shared" si="2"/>
        <v>0</v>
      </c>
      <c r="F38" s="33">
        <v>0</v>
      </c>
      <c r="G38" s="1"/>
      <c r="H38" s="2"/>
    </row>
    <row r="39" spans="1:8" s="3" customFormat="1" x14ac:dyDescent="0.2">
      <c r="A39" s="10" t="s">
        <v>12</v>
      </c>
      <c r="B39" s="12">
        <v>9779.1919499999985</v>
      </c>
      <c r="C39" s="12">
        <v>6268.0053099999996</v>
      </c>
      <c r="D39" s="34">
        <v>9722.843710000001</v>
      </c>
      <c r="E39" s="32">
        <f t="shared" si="2"/>
        <v>-56.348239999997531</v>
      </c>
      <c r="F39" s="33">
        <f t="shared" si="3"/>
        <v>-5.7620548086283474E-3</v>
      </c>
      <c r="G39" s="1"/>
      <c r="H39" s="2"/>
    </row>
    <row r="40" spans="1:8" s="3" customFormat="1" x14ac:dyDescent="0.2">
      <c r="A40" s="10" t="s">
        <v>13</v>
      </c>
      <c r="B40" s="12">
        <v>25412.080170000001</v>
      </c>
      <c r="C40" s="12">
        <v>13362.60312</v>
      </c>
      <c r="D40" s="34">
        <v>57780.597409999995</v>
      </c>
      <c r="E40" s="32">
        <f t="shared" si="2"/>
        <v>32368.517239999994</v>
      </c>
      <c r="F40" s="33">
        <f t="shared" si="3"/>
        <v>1.2737452826948168</v>
      </c>
      <c r="G40" s="1"/>
      <c r="H40" s="2"/>
    </row>
    <row r="41" spans="1:8" s="3" customFormat="1" x14ac:dyDescent="0.2">
      <c r="A41" s="10" t="s">
        <v>14</v>
      </c>
      <c r="B41" s="12">
        <v>39743.746829999996</v>
      </c>
      <c r="C41" s="12">
        <v>40543.6705</v>
      </c>
      <c r="D41" s="34">
        <v>45679.313889999998</v>
      </c>
      <c r="E41" s="32">
        <f t="shared" si="2"/>
        <v>5935.5670600000012</v>
      </c>
      <c r="F41" s="33">
        <f t="shared" si="3"/>
        <v>0.14934593573647725</v>
      </c>
      <c r="G41" s="1"/>
      <c r="H41" s="2"/>
    </row>
    <row r="42" spans="1:8" s="3" customFormat="1" x14ac:dyDescent="0.2">
      <c r="A42" s="10" t="s">
        <v>15</v>
      </c>
      <c r="B42" s="12">
        <v>1636.9023</v>
      </c>
      <c r="C42" s="12">
        <v>528.39572999999996</v>
      </c>
      <c r="D42" s="34">
        <v>416.60043000000002</v>
      </c>
      <c r="E42" s="32">
        <f t="shared" si="2"/>
        <v>-1220.30187</v>
      </c>
      <c r="F42" s="33">
        <f t="shared" si="3"/>
        <v>-0.74549462726028304</v>
      </c>
      <c r="G42" s="1"/>
      <c r="H42" s="2"/>
    </row>
    <row r="43" spans="1:8" s="3" customFormat="1" x14ac:dyDescent="0.2">
      <c r="A43" s="10" t="s">
        <v>16</v>
      </c>
      <c r="B43" s="12">
        <v>33227.458339999997</v>
      </c>
      <c r="C43" s="12">
        <v>25241.584210000001</v>
      </c>
      <c r="D43" s="34">
        <v>24655.748360000001</v>
      </c>
      <c r="E43" s="32">
        <f t="shared" si="2"/>
        <v>-8571.709979999996</v>
      </c>
      <c r="F43" s="33">
        <f t="shared" si="3"/>
        <v>-0.25797067871667967</v>
      </c>
      <c r="G43" s="1"/>
      <c r="H43" s="2"/>
    </row>
    <row r="44" spans="1:8" s="20" customFormat="1" x14ac:dyDescent="0.2">
      <c r="A44" s="6" t="s">
        <v>17</v>
      </c>
      <c r="B44" s="35">
        <v>128709.20408</v>
      </c>
      <c r="C44" s="17">
        <v>115434.29822999999</v>
      </c>
      <c r="D44" s="36">
        <v>174624.84946000003</v>
      </c>
      <c r="E44" s="6">
        <f t="shared" si="2"/>
        <v>45915.645380000031</v>
      </c>
      <c r="F44" s="37">
        <f t="shared" si="3"/>
        <v>0.35673940887289524</v>
      </c>
      <c r="G44" s="38"/>
      <c r="H44" s="2"/>
    </row>
    <row r="45" spans="1:8" s="3" customFormat="1" x14ac:dyDescent="0.2">
      <c r="B45" s="22"/>
      <c r="C45" s="23"/>
      <c r="D45" s="23"/>
      <c r="F45" s="39"/>
      <c r="G45" s="1"/>
      <c r="H45" s="2"/>
    </row>
    <row r="46" spans="1:8" s="3" customFormat="1" x14ac:dyDescent="0.2">
      <c r="A46" s="3" t="s">
        <v>18</v>
      </c>
      <c r="B46" s="22"/>
      <c r="C46" s="22"/>
      <c r="D46" s="23"/>
      <c r="F46" s="39"/>
      <c r="G46" s="1"/>
      <c r="H46" s="2"/>
    </row>
    <row r="47" spans="1:8" s="3" customFormat="1" x14ac:dyDescent="0.2">
      <c r="A47" s="3" t="s">
        <v>19</v>
      </c>
      <c r="B47" s="22"/>
      <c r="C47" s="22"/>
      <c r="D47" s="23"/>
      <c r="F47" s="40"/>
      <c r="G47" s="1"/>
      <c r="H47" s="2"/>
    </row>
    <row r="48" spans="1:8" s="3" customFormat="1" x14ac:dyDescent="0.2">
      <c r="A48" s="3" t="s">
        <v>20</v>
      </c>
      <c r="B48" s="22"/>
      <c r="C48" s="22"/>
      <c r="D48" s="23"/>
      <c r="F48" s="40"/>
      <c r="G48" s="1"/>
      <c r="H48" s="2"/>
    </row>
    <row r="51" spans="1:8" s="3" customFormat="1" x14ac:dyDescent="0.2">
      <c r="A51" s="155" t="s">
        <v>0</v>
      </c>
      <c r="B51" s="155"/>
      <c r="C51" s="155"/>
      <c r="D51" s="155"/>
      <c r="E51" s="155"/>
      <c r="F51" s="155"/>
      <c r="G51" s="1"/>
      <c r="H51" s="2"/>
    </row>
    <row r="52" spans="1:8" s="3" customFormat="1" x14ac:dyDescent="0.2">
      <c r="A52" s="155" t="s">
        <v>40</v>
      </c>
      <c r="B52" s="155"/>
      <c r="C52" s="155"/>
      <c r="D52" s="155"/>
      <c r="E52" s="155"/>
      <c r="F52" s="155"/>
      <c r="G52" s="1"/>
      <c r="H52" s="2"/>
    </row>
    <row r="53" spans="1:8" s="3" customFormat="1" x14ac:dyDescent="0.2">
      <c r="A53" s="155" t="s">
        <v>1</v>
      </c>
      <c r="B53" s="155"/>
      <c r="C53" s="155"/>
      <c r="D53" s="155"/>
      <c r="E53" s="155"/>
      <c r="F53" s="155"/>
      <c r="G53" s="1"/>
      <c r="H53" s="2"/>
    </row>
    <row r="54" spans="1:8" s="3" customFormat="1" x14ac:dyDescent="0.2">
      <c r="A54" s="54"/>
      <c r="B54" s="54"/>
      <c r="C54" s="54"/>
      <c r="D54" s="5"/>
      <c r="E54" s="54"/>
      <c r="G54" s="1"/>
      <c r="H54" s="2"/>
    </row>
    <row r="55" spans="1:8" s="3" customFormat="1" x14ac:dyDescent="0.2">
      <c r="A55" s="156" t="s">
        <v>2</v>
      </c>
      <c r="B55" s="158" t="s">
        <v>22</v>
      </c>
      <c r="C55" s="158"/>
      <c r="D55" s="56" t="s">
        <v>30</v>
      </c>
      <c r="E55" s="158" t="s">
        <v>41</v>
      </c>
      <c r="F55" s="158"/>
      <c r="G55" s="1"/>
      <c r="H55" s="2"/>
    </row>
    <row r="56" spans="1:8" s="3" customFormat="1" x14ac:dyDescent="0.2">
      <c r="A56" s="157"/>
      <c r="B56" s="6" t="s">
        <v>26</v>
      </c>
      <c r="C56" s="55" t="s">
        <v>27</v>
      </c>
      <c r="D56" s="8" t="s">
        <v>28</v>
      </c>
      <c r="E56" s="9" t="s">
        <v>4</v>
      </c>
      <c r="F56" s="55" t="s">
        <v>5</v>
      </c>
      <c r="G56" s="1"/>
      <c r="H56" s="2"/>
    </row>
    <row r="57" spans="1:8" s="3" customFormat="1" x14ac:dyDescent="0.2">
      <c r="A57" s="10" t="s">
        <v>6</v>
      </c>
      <c r="B57" s="10">
        <v>6250.6358399999999</v>
      </c>
      <c r="C57" s="41">
        <v>14636.42668</v>
      </c>
      <c r="D57" s="42">
        <v>680.48506000000009</v>
      </c>
      <c r="E57" s="43">
        <f>+D57-B57</f>
        <v>-5570.1507799999999</v>
      </c>
      <c r="F57" s="33">
        <f>+D57/B57-1</f>
        <v>-0.89113346587152964</v>
      </c>
      <c r="G57" s="1"/>
      <c r="H57" s="2"/>
    </row>
    <row r="58" spans="1:8" s="3" customFormat="1" x14ac:dyDescent="0.2">
      <c r="A58" s="10" t="s">
        <v>7</v>
      </c>
      <c r="B58" s="10">
        <v>31761.05114</v>
      </c>
      <c r="C58" s="41">
        <v>182792.43567000001</v>
      </c>
      <c r="D58" s="42">
        <v>63524.791700000002</v>
      </c>
      <c r="E58" s="43">
        <f t="shared" ref="E58:E68" si="4">+D58-B58</f>
        <v>31763.740560000002</v>
      </c>
      <c r="F58" s="33">
        <f t="shared" ref="F58:F68" si="5">+D58/B58-1</f>
        <v>1.0000846766685445</v>
      </c>
      <c r="G58" s="1"/>
      <c r="H58" s="2"/>
    </row>
    <row r="59" spans="1:8" s="3" customFormat="1" x14ac:dyDescent="0.2">
      <c r="A59" s="10" t="s">
        <v>8</v>
      </c>
      <c r="B59" s="10">
        <v>23561.524810000003</v>
      </c>
      <c r="C59" s="41">
        <v>29554.854759999998</v>
      </c>
      <c r="D59" s="42">
        <v>13040.092960000002</v>
      </c>
      <c r="E59" s="43">
        <f t="shared" si="4"/>
        <v>-10521.431850000001</v>
      </c>
      <c r="F59" s="33">
        <f t="shared" si="5"/>
        <v>-0.44655139830060941</v>
      </c>
      <c r="G59" s="1"/>
      <c r="H59" s="2"/>
    </row>
    <row r="60" spans="1:8" s="3" customFormat="1" x14ac:dyDescent="0.2">
      <c r="A60" s="10" t="s">
        <v>9</v>
      </c>
      <c r="B60" s="10">
        <v>29079.714240000001</v>
      </c>
      <c r="C60" s="41">
        <v>25763.56018</v>
      </c>
      <c r="D60" s="42">
        <v>38396.230620000002</v>
      </c>
      <c r="E60" s="43">
        <f t="shared" si="4"/>
        <v>9316.5163800000009</v>
      </c>
      <c r="F60" s="33">
        <f t="shared" si="5"/>
        <v>0.32037853959324192</v>
      </c>
      <c r="G60" s="1"/>
      <c r="H60" s="2"/>
    </row>
    <row r="61" spans="1:8" s="3" customFormat="1" x14ac:dyDescent="0.2">
      <c r="A61" s="10" t="s">
        <v>10</v>
      </c>
      <c r="B61" s="10">
        <v>6521.5892199999998</v>
      </c>
      <c r="C61" s="41">
        <v>4142.0793400000002</v>
      </c>
      <c r="D61" s="42">
        <v>4302.1433200000001</v>
      </c>
      <c r="E61" s="43">
        <f t="shared" si="4"/>
        <v>-2219.4458999999997</v>
      </c>
      <c r="F61" s="33">
        <f t="shared" si="5"/>
        <v>-0.34032286075203</v>
      </c>
      <c r="G61" s="1"/>
      <c r="H61" s="2"/>
    </row>
    <row r="62" spans="1:8" s="3" customFormat="1" x14ac:dyDescent="0.2">
      <c r="A62" s="10" t="s">
        <v>11</v>
      </c>
      <c r="B62" s="10">
        <v>289.27787000000001</v>
      </c>
      <c r="C62" s="41">
        <v>1711.0881400000001</v>
      </c>
      <c r="D62" s="42">
        <v>5571.1888799999997</v>
      </c>
      <c r="E62" s="43">
        <f t="shared" si="4"/>
        <v>5281.9110099999998</v>
      </c>
      <c r="F62" s="33">
        <f t="shared" si="5"/>
        <v>18.258952923014814</v>
      </c>
      <c r="G62" s="1"/>
      <c r="H62" s="2"/>
    </row>
    <row r="63" spans="1:8" s="3" customFormat="1" x14ac:dyDescent="0.2">
      <c r="A63" s="10" t="s">
        <v>12</v>
      </c>
      <c r="B63" s="10">
        <v>982135.88579999993</v>
      </c>
      <c r="C63" s="41">
        <v>974531.91671999998</v>
      </c>
      <c r="D63" s="42">
        <v>980448.41969999997</v>
      </c>
      <c r="E63" s="43">
        <f t="shared" si="4"/>
        <v>-1687.4660999999614</v>
      </c>
      <c r="F63" s="33">
        <f t="shared" si="5"/>
        <v>-1.7181594974766679E-3</v>
      </c>
      <c r="G63" s="1"/>
      <c r="H63" s="2"/>
    </row>
    <row r="64" spans="1:8" s="3" customFormat="1" x14ac:dyDescent="0.2">
      <c r="A64" s="10" t="s">
        <v>13</v>
      </c>
      <c r="B64" s="10">
        <v>254937.59549000001</v>
      </c>
      <c r="C64" s="41">
        <v>384244.25744000007</v>
      </c>
      <c r="D64" s="42">
        <v>431429.65794999996</v>
      </c>
      <c r="E64" s="43">
        <f t="shared" si="4"/>
        <v>176492.06245999996</v>
      </c>
      <c r="F64" s="33">
        <f t="shared" si="5"/>
        <v>0.69229515607839365</v>
      </c>
      <c r="G64" s="1"/>
      <c r="H64" s="2"/>
    </row>
    <row r="65" spans="1:8" s="3" customFormat="1" x14ac:dyDescent="0.2">
      <c r="A65" s="10" t="s">
        <v>14</v>
      </c>
      <c r="B65" s="10">
        <v>160196.48867000002</v>
      </c>
      <c r="C65" s="41">
        <v>179456.66381999999</v>
      </c>
      <c r="D65" s="42">
        <v>131579.31104</v>
      </c>
      <c r="E65" s="43">
        <f t="shared" si="4"/>
        <v>-28617.17763000002</v>
      </c>
      <c r="F65" s="33">
        <f t="shared" si="5"/>
        <v>-0.17863798306435141</v>
      </c>
      <c r="G65" s="1"/>
      <c r="H65" s="2"/>
    </row>
    <row r="66" spans="1:8" s="3" customFormat="1" x14ac:dyDescent="0.2">
      <c r="A66" s="10" t="s">
        <v>15</v>
      </c>
      <c r="B66" s="10">
        <v>238205.77521000002</v>
      </c>
      <c r="C66" s="41">
        <v>185620.51964999997</v>
      </c>
      <c r="D66" s="42">
        <v>207941.54676999999</v>
      </c>
      <c r="E66" s="43">
        <f t="shared" si="4"/>
        <v>-30264.228440000035</v>
      </c>
      <c r="F66" s="33">
        <f t="shared" si="5"/>
        <v>-0.12705077537821818</v>
      </c>
      <c r="G66" s="1"/>
      <c r="H66" s="2"/>
    </row>
    <row r="67" spans="1:8" s="3" customFormat="1" x14ac:dyDescent="0.2">
      <c r="A67" s="10" t="s">
        <v>16</v>
      </c>
      <c r="B67" s="10">
        <v>175610.16793999998</v>
      </c>
      <c r="C67" s="41">
        <v>222358.61350000001</v>
      </c>
      <c r="D67" s="42">
        <v>197142.87302999996</v>
      </c>
      <c r="E67" s="43">
        <f t="shared" si="4"/>
        <v>21532.705089999974</v>
      </c>
      <c r="F67" s="33">
        <f t="shared" si="5"/>
        <v>0.12261650531167967</v>
      </c>
      <c r="G67" s="1"/>
      <c r="H67" s="2"/>
    </row>
    <row r="68" spans="1:8" s="3" customFormat="1" x14ac:dyDescent="0.2">
      <c r="A68" s="6" t="s">
        <v>17</v>
      </c>
      <c r="B68" s="44">
        <v>1908549.7062300001</v>
      </c>
      <c r="C68" s="45">
        <v>2204812.4158999999</v>
      </c>
      <c r="D68" s="36">
        <v>2074056.7410299999</v>
      </c>
      <c r="E68" s="46">
        <f t="shared" si="4"/>
        <v>165507.03479999979</v>
      </c>
      <c r="F68" s="37">
        <f t="shared" si="5"/>
        <v>8.6718744740963194E-2</v>
      </c>
      <c r="G68" s="1"/>
      <c r="H68" s="2"/>
    </row>
    <row r="69" spans="1:8" s="3" customFormat="1" ht="14.25" customHeight="1" x14ac:dyDescent="0.2">
      <c r="B69" s="22"/>
      <c r="C69" s="24"/>
      <c r="D69" s="22"/>
      <c r="E69" s="22"/>
      <c r="F69" s="22"/>
      <c r="G69" s="1"/>
      <c r="H69" s="2"/>
    </row>
    <row r="70" spans="1:8" s="3" customFormat="1" x14ac:dyDescent="0.2">
      <c r="A70" s="3" t="s">
        <v>18</v>
      </c>
      <c r="B70" s="22"/>
      <c r="C70" s="22"/>
      <c r="D70" s="23"/>
      <c r="G70" s="1"/>
      <c r="H70" s="2"/>
    </row>
    <row r="71" spans="1:8" s="3" customFormat="1" x14ac:dyDescent="0.2">
      <c r="A71" s="3" t="s">
        <v>19</v>
      </c>
      <c r="B71" s="22"/>
      <c r="C71" s="22"/>
      <c r="D71" s="23"/>
      <c r="G71" s="1"/>
      <c r="H71" s="2"/>
    </row>
    <row r="72" spans="1:8" s="3" customFormat="1" x14ac:dyDescent="0.2">
      <c r="A72" s="3" t="s">
        <v>20</v>
      </c>
      <c r="B72" s="22"/>
      <c r="C72" s="22"/>
      <c r="D72" s="22"/>
      <c r="E72" s="22"/>
      <c r="F72" s="22"/>
      <c r="G72" s="1"/>
      <c r="H72" s="2"/>
    </row>
    <row r="75" spans="1:8" s="3" customFormat="1" x14ac:dyDescent="0.2">
      <c r="A75" s="155" t="s">
        <v>0</v>
      </c>
      <c r="B75" s="155"/>
      <c r="C75" s="155"/>
      <c r="D75" s="155"/>
      <c r="E75" s="155"/>
      <c r="F75" s="155"/>
      <c r="G75" s="1"/>
      <c r="H75" s="2"/>
    </row>
    <row r="76" spans="1:8" s="3" customFormat="1" x14ac:dyDescent="0.2">
      <c r="A76" s="155" t="s">
        <v>40</v>
      </c>
      <c r="B76" s="155"/>
      <c r="C76" s="155"/>
      <c r="D76" s="155"/>
      <c r="E76" s="155"/>
      <c r="F76" s="155"/>
      <c r="G76" s="1"/>
      <c r="H76" s="2"/>
    </row>
    <row r="77" spans="1:8" s="3" customFormat="1" x14ac:dyDescent="0.2">
      <c r="A77" s="155" t="s">
        <v>1</v>
      </c>
      <c r="B77" s="155"/>
      <c r="C77" s="155"/>
      <c r="D77" s="155"/>
      <c r="E77" s="155"/>
      <c r="F77" s="155"/>
      <c r="G77" s="1"/>
      <c r="H77" s="2"/>
    </row>
    <row r="78" spans="1:8" s="3" customFormat="1" x14ac:dyDescent="0.2">
      <c r="A78" s="54"/>
      <c r="B78" s="54"/>
      <c r="C78" s="54"/>
      <c r="D78" s="5"/>
      <c r="E78" s="54"/>
      <c r="G78" s="1"/>
      <c r="H78" s="2"/>
    </row>
    <row r="79" spans="1:8" s="3" customFormat="1" x14ac:dyDescent="0.2">
      <c r="A79" s="156" t="s">
        <v>2</v>
      </c>
      <c r="B79" s="158" t="s">
        <v>23</v>
      </c>
      <c r="C79" s="158"/>
      <c r="D79" s="56" t="s">
        <v>31</v>
      </c>
      <c r="E79" s="158" t="s">
        <v>41</v>
      </c>
      <c r="F79" s="158"/>
      <c r="G79" s="1"/>
      <c r="H79" s="2"/>
    </row>
    <row r="80" spans="1:8" s="3" customFormat="1" x14ac:dyDescent="0.2">
      <c r="A80" s="157"/>
      <c r="B80" s="6" t="s">
        <v>26</v>
      </c>
      <c r="C80" s="55" t="s">
        <v>27</v>
      </c>
      <c r="D80" s="8" t="s">
        <v>28</v>
      </c>
      <c r="E80" s="9" t="s">
        <v>4</v>
      </c>
      <c r="F80" s="55" t="s">
        <v>5</v>
      </c>
      <c r="G80" s="1"/>
      <c r="H80" s="2"/>
    </row>
    <row r="81" spans="1:8" s="3" customFormat="1" x14ac:dyDescent="0.2">
      <c r="A81" s="10" t="s">
        <v>6</v>
      </c>
      <c r="B81" s="10">
        <v>0</v>
      </c>
      <c r="C81" s="42">
        <v>0</v>
      </c>
      <c r="D81" s="47">
        <v>680.48506000000009</v>
      </c>
      <c r="E81" s="32">
        <f>+D81-B81</f>
        <v>680.48506000000009</v>
      </c>
      <c r="F81" s="14">
        <v>0</v>
      </c>
      <c r="G81" s="1"/>
      <c r="H81" s="2"/>
    </row>
    <row r="82" spans="1:8" s="3" customFormat="1" x14ac:dyDescent="0.2">
      <c r="A82" s="10" t="s">
        <v>7</v>
      </c>
      <c r="B82" s="10">
        <v>19971.361809999999</v>
      </c>
      <c r="C82" s="42">
        <v>84074.440150000009</v>
      </c>
      <c r="D82" s="47">
        <v>36770.569289999999</v>
      </c>
      <c r="E82" s="32">
        <f t="shared" ref="E82:E92" si="6">+D82-B82</f>
        <v>16799.207480000001</v>
      </c>
      <c r="F82" s="14">
        <f t="shared" ref="F82:F92" si="7">+D82/B82-1</f>
        <v>0.8411648459339589</v>
      </c>
      <c r="G82" s="1"/>
      <c r="H82" s="2"/>
    </row>
    <row r="83" spans="1:8" s="3" customFormat="1" x14ac:dyDescent="0.2">
      <c r="A83" s="10" t="s">
        <v>8</v>
      </c>
      <c r="B83" s="10">
        <v>10597.297</v>
      </c>
      <c r="C83" s="42">
        <v>5164.1080200000006</v>
      </c>
      <c r="D83" s="47">
        <v>7053.0525199999993</v>
      </c>
      <c r="E83" s="32">
        <f t="shared" si="6"/>
        <v>-3544.2444800000012</v>
      </c>
      <c r="F83" s="14">
        <f t="shared" si="7"/>
        <v>-0.33444797102506429</v>
      </c>
      <c r="G83" s="1"/>
      <c r="H83" s="2"/>
    </row>
    <row r="84" spans="1:8" s="3" customFormat="1" x14ac:dyDescent="0.2">
      <c r="A84" s="10" t="s">
        <v>9</v>
      </c>
      <c r="B84" s="10">
        <v>22158.685730000001</v>
      </c>
      <c r="C84" s="42">
        <v>16742.884040000001</v>
      </c>
      <c r="D84" s="47">
        <v>29283.097730000001</v>
      </c>
      <c r="E84" s="32">
        <f t="shared" si="6"/>
        <v>7124.4120000000003</v>
      </c>
      <c r="F84" s="14">
        <f t="shared" si="7"/>
        <v>0.32151780510856143</v>
      </c>
      <c r="G84" s="1"/>
      <c r="H84" s="2"/>
    </row>
    <row r="85" spans="1:8" s="3" customFormat="1" x14ac:dyDescent="0.2">
      <c r="A85" s="10" t="s">
        <v>10</v>
      </c>
      <c r="B85" s="10">
        <v>4512.7725399999999</v>
      </c>
      <c r="C85" s="42">
        <v>1889.44193</v>
      </c>
      <c r="D85" s="47">
        <v>4101.8339900000001</v>
      </c>
      <c r="E85" s="32">
        <f t="shared" si="6"/>
        <v>-410.93854999999985</v>
      </c>
      <c r="F85" s="14">
        <f t="shared" si="7"/>
        <v>-9.106121488675778E-2</v>
      </c>
      <c r="G85" s="1"/>
      <c r="H85" s="2"/>
    </row>
    <row r="86" spans="1:8" s="3" customFormat="1" x14ac:dyDescent="0.2">
      <c r="A86" s="10" t="s">
        <v>11</v>
      </c>
      <c r="B86" s="10">
        <v>256.41462999999999</v>
      </c>
      <c r="C86" s="42">
        <v>1416.0720900000001</v>
      </c>
      <c r="D86" s="47">
        <v>368.90692999999999</v>
      </c>
      <c r="E86" s="32">
        <f t="shared" si="6"/>
        <v>112.4923</v>
      </c>
      <c r="F86" s="14">
        <f t="shared" si="7"/>
        <v>0.4387124868811112</v>
      </c>
      <c r="G86" s="1"/>
      <c r="H86" s="2"/>
    </row>
    <row r="87" spans="1:8" s="3" customFormat="1" x14ac:dyDescent="0.2">
      <c r="A87" s="10" t="s">
        <v>12</v>
      </c>
      <c r="B87" s="10">
        <v>388443.33767999994</v>
      </c>
      <c r="C87" s="42">
        <v>440007.08944999997</v>
      </c>
      <c r="D87" s="47">
        <v>454441.82799999998</v>
      </c>
      <c r="E87" s="32">
        <f t="shared" si="6"/>
        <v>65998.490320000041</v>
      </c>
      <c r="F87" s="14">
        <f t="shared" si="7"/>
        <v>0.16990506444049158</v>
      </c>
      <c r="G87" s="1"/>
      <c r="H87" s="2"/>
    </row>
    <row r="88" spans="1:8" s="3" customFormat="1" x14ac:dyDescent="0.2">
      <c r="A88" s="10" t="s">
        <v>13</v>
      </c>
      <c r="B88" s="10">
        <v>51549.59474</v>
      </c>
      <c r="C88" s="42">
        <v>43732.596030000001</v>
      </c>
      <c r="D88" s="47">
        <v>121976.51514</v>
      </c>
      <c r="E88" s="32">
        <f t="shared" si="6"/>
        <v>70426.920400000003</v>
      </c>
      <c r="F88" s="14">
        <f t="shared" si="7"/>
        <v>1.3661973630483675</v>
      </c>
      <c r="G88" s="1"/>
      <c r="H88" s="2"/>
    </row>
    <row r="89" spans="1:8" s="3" customFormat="1" x14ac:dyDescent="0.2">
      <c r="A89" s="10" t="s">
        <v>14</v>
      </c>
      <c r="B89" s="10">
        <v>104813.46946000001</v>
      </c>
      <c r="C89" s="42">
        <v>136697.06307</v>
      </c>
      <c r="D89" s="47">
        <v>93819.229049999994</v>
      </c>
      <c r="E89" s="32">
        <f t="shared" si="6"/>
        <v>-10994.240410000013</v>
      </c>
      <c r="F89" s="14">
        <f t="shared" si="7"/>
        <v>-0.10489339267789188</v>
      </c>
      <c r="G89" s="1"/>
      <c r="H89" s="2"/>
    </row>
    <row r="90" spans="1:8" s="3" customFormat="1" x14ac:dyDescent="0.2">
      <c r="A90" s="10" t="s">
        <v>15</v>
      </c>
      <c r="B90" s="10">
        <v>200077.08683000001</v>
      </c>
      <c r="C90" s="42">
        <v>135138.88994999998</v>
      </c>
      <c r="D90" s="47">
        <v>163312.71046999999</v>
      </c>
      <c r="E90" s="32">
        <f t="shared" si="6"/>
        <v>-36764.376360000024</v>
      </c>
      <c r="F90" s="14">
        <f t="shared" si="7"/>
        <v>-0.18375105786719947</v>
      </c>
      <c r="G90" s="1"/>
      <c r="H90" s="2"/>
    </row>
    <row r="91" spans="1:8" s="3" customFormat="1" x14ac:dyDescent="0.2">
      <c r="A91" s="10" t="s">
        <v>16</v>
      </c>
      <c r="B91" s="10">
        <v>98988.594120000009</v>
      </c>
      <c r="C91" s="42">
        <v>119563.42055</v>
      </c>
      <c r="D91" s="47">
        <v>103688.02539999998</v>
      </c>
      <c r="E91" s="32">
        <f t="shared" si="6"/>
        <v>4699.4312799999752</v>
      </c>
      <c r="F91" s="14">
        <f t="shared" si="7"/>
        <v>4.7474472405407031E-2</v>
      </c>
      <c r="G91" s="1"/>
      <c r="H91" s="2"/>
    </row>
    <row r="92" spans="1:8" s="3" customFormat="1" x14ac:dyDescent="0.2">
      <c r="A92" s="6" t="s">
        <v>17</v>
      </c>
      <c r="B92" s="44">
        <v>901368.61453999998</v>
      </c>
      <c r="C92" s="36">
        <v>984426.00527999992</v>
      </c>
      <c r="D92" s="48">
        <v>1015496.2535799999</v>
      </c>
      <c r="E92" s="6">
        <f t="shared" si="6"/>
        <v>114127.63903999992</v>
      </c>
      <c r="F92" s="19">
        <f t="shared" si="7"/>
        <v>0.12661594512944441</v>
      </c>
      <c r="G92" s="1"/>
      <c r="H92" s="2"/>
    </row>
    <row r="93" spans="1:8" s="3" customFormat="1" x14ac:dyDescent="0.2">
      <c r="B93" s="22"/>
      <c r="C93" s="23"/>
      <c r="D93" s="23"/>
      <c r="E93" s="49"/>
      <c r="G93" s="1"/>
      <c r="H93" s="2"/>
    </row>
    <row r="94" spans="1:8" s="3" customFormat="1" x14ac:dyDescent="0.2">
      <c r="A94" s="3" t="s">
        <v>18</v>
      </c>
      <c r="B94" s="22"/>
      <c r="C94" s="22"/>
      <c r="D94" s="23"/>
      <c r="G94" s="1"/>
      <c r="H94" s="2"/>
    </row>
    <row r="95" spans="1:8" s="3" customFormat="1" x14ac:dyDescent="0.2">
      <c r="A95" s="3" t="s">
        <v>19</v>
      </c>
      <c r="B95" s="22"/>
      <c r="C95" s="22"/>
      <c r="D95" s="23"/>
      <c r="G95" s="1"/>
      <c r="H95" s="2"/>
    </row>
    <row r="96" spans="1:8" s="3" customFormat="1" x14ac:dyDescent="0.2">
      <c r="A96" s="3" t="s">
        <v>20</v>
      </c>
      <c r="B96" s="22"/>
      <c r="C96" s="22"/>
      <c r="D96" s="23"/>
      <c r="G96" s="1"/>
      <c r="H96" s="2"/>
    </row>
    <row r="99" spans="1:9" s="3" customFormat="1" x14ac:dyDescent="0.2">
      <c r="A99" s="155" t="s">
        <v>0</v>
      </c>
      <c r="B99" s="155"/>
      <c r="C99" s="155"/>
      <c r="D99" s="155"/>
      <c r="E99" s="155"/>
      <c r="F99" s="155"/>
      <c r="G99" s="1"/>
      <c r="H99" s="2"/>
    </row>
    <row r="100" spans="1:9" s="3" customFormat="1" x14ac:dyDescent="0.2">
      <c r="A100" s="155" t="s">
        <v>40</v>
      </c>
      <c r="B100" s="155"/>
      <c r="C100" s="155"/>
      <c r="D100" s="155"/>
      <c r="E100" s="155"/>
      <c r="F100" s="155"/>
      <c r="G100" s="1"/>
      <c r="H100" s="2"/>
    </row>
    <row r="101" spans="1:9" s="3" customFormat="1" x14ac:dyDescent="0.2">
      <c r="A101" s="155" t="s">
        <v>1</v>
      </c>
      <c r="B101" s="155"/>
      <c r="C101" s="155"/>
      <c r="D101" s="155"/>
      <c r="E101" s="155"/>
      <c r="F101" s="155"/>
      <c r="G101" s="1"/>
      <c r="H101" s="2"/>
    </row>
    <row r="102" spans="1:9" s="3" customFormat="1" x14ac:dyDescent="0.2">
      <c r="A102" s="54"/>
      <c r="B102" s="54"/>
      <c r="C102" s="54"/>
      <c r="D102" s="5"/>
      <c r="E102" s="54"/>
      <c r="G102" s="1"/>
      <c r="H102" s="2"/>
    </row>
    <row r="103" spans="1:9" s="3" customFormat="1" x14ac:dyDescent="0.2">
      <c r="A103" s="156" t="s">
        <v>2</v>
      </c>
      <c r="B103" s="158" t="s">
        <v>24</v>
      </c>
      <c r="C103" s="158"/>
      <c r="D103" s="50" t="s">
        <v>32</v>
      </c>
      <c r="E103" s="158" t="s">
        <v>41</v>
      </c>
      <c r="F103" s="158"/>
      <c r="G103" s="1"/>
      <c r="H103" s="2"/>
    </row>
    <row r="104" spans="1:9" s="3" customFormat="1" x14ac:dyDescent="0.2">
      <c r="A104" s="157"/>
      <c r="B104" s="6" t="s">
        <v>26</v>
      </c>
      <c r="C104" s="55" t="s">
        <v>27</v>
      </c>
      <c r="D104" s="8" t="s">
        <v>28</v>
      </c>
      <c r="E104" s="9" t="s">
        <v>4</v>
      </c>
      <c r="F104" s="55" t="s">
        <v>5</v>
      </c>
      <c r="G104" s="1"/>
      <c r="H104" s="2"/>
    </row>
    <row r="105" spans="1:9" s="3" customFormat="1" x14ac:dyDescent="0.2">
      <c r="A105" s="10" t="s">
        <v>6</v>
      </c>
      <c r="B105" s="10">
        <v>6250.6358399999999</v>
      </c>
      <c r="C105" s="47">
        <v>14636.42668</v>
      </c>
      <c r="D105" s="47">
        <v>0</v>
      </c>
      <c r="E105" s="32">
        <f>+D105-B105</f>
        <v>-6250.6358399999999</v>
      </c>
      <c r="F105" s="14">
        <f>+D105/B105-1</f>
        <v>-1</v>
      </c>
      <c r="G105" s="1"/>
      <c r="H105" s="2"/>
    </row>
    <row r="106" spans="1:9" s="3" customFormat="1" x14ac:dyDescent="0.2">
      <c r="A106" s="10" t="s">
        <v>7</v>
      </c>
      <c r="B106" s="10">
        <v>11789.689329999999</v>
      </c>
      <c r="C106" s="47">
        <v>98717.995519999997</v>
      </c>
      <c r="D106" s="47">
        <v>26754.222409999998</v>
      </c>
      <c r="E106" s="32">
        <f t="shared" ref="E106:E116" si="8">+D106-B106</f>
        <v>14964.533079999999</v>
      </c>
      <c r="F106" s="14">
        <f t="shared" ref="F106:F116" si="9">+D106/B106-1</f>
        <v>1.2692898566819149</v>
      </c>
      <c r="G106" s="1"/>
      <c r="H106" s="2"/>
    </row>
    <row r="107" spans="1:9" s="3" customFormat="1" x14ac:dyDescent="0.2">
      <c r="A107" s="10" t="s">
        <v>8</v>
      </c>
      <c r="B107" s="10">
        <v>12964.22781</v>
      </c>
      <c r="C107" s="47">
        <v>24390.746739999999</v>
      </c>
      <c r="D107" s="47">
        <v>5987.0404400000007</v>
      </c>
      <c r="E107" s="32">
        <f t="shared" si="8"/>
        <v>-6977.1873699999996</v>
      </c>
      <c r="F107" s="14">
        <f t="shared" si="9"/>
        <v>-0.53818765546669289</v>
      </c>
      <c r="G107" s="1"/>
      <c r="H107" s="51"/>
      <c r="I107" s="52"/>
    </row>
    <row r="108" spans="1:9" s="3" customFormat="1" x14ac:dyDescent="0.2">
      <c r="A108" s="10" t="s">
        <v>9</v>
      </c>
      <c r="B108" s="10">
        <v>6921.0285100000001</v>
      </c>
      <c r="C108" s="47">
        <v>9020.6761400000014</v>
      </c>
      <c r="D108" s="47">
        <v>9113.1328900000008</v>
      </c>
      <c r="E108" s="32">
        <f t="shared" si="8"/>
        <v>2192.1043800000007</v>
      </c>
      <c r="F108" s="14">
        <f t="shared" si="9"/>
        <v>0.31673101430411532</v>
      </c>
      <c r="G108" s="1"/>
      <c r="H108" s="2"/>
    </row>
    <row r="109" spans="1:9" s="3" customFormat="1" x14ac:dyDescent="0.2">
      <c r="A109" s="10" t="s">
        <v>10</v>
      </c>
      <c r="B109" s="10">
        <v>2008.8166799999999</v>
      </c>
      <c r="C109" s="47">
        <v>2252.6374100000003</v>
      </c>
      <c r="D109" s="47">
        <v>200.30932999999999</v>
      </c>
      <c r="E109" s="32">
        <f t="shared" si="8"/>
        <v>-1808.5073499999999</v>
      </c>
      <c r="F109" s="14">
        <f t="shared" si="9"/>
        <v>-0.90028491300659652</v>
      </c>
      <c r="G109" s="1"/>
      <c r="H109" s="2"/>
    </row>
    <row r="110" spans="1:9" s="3" customFormat="1" x14ac:dyDescent="0.2">
      <c r="A110" s="10" t="s">
        <v>11</v>
      </c>
      <c r="B110" s="10">
        <v>32.863239999999998</v>
      </c>
      <c r="C110" s="47">
        <v>295.01605000000001</v>
      </c>
      <c r="D110" s="47">
        <v>5202.2819500000005</v>
      </c>
      <c r="E110" s="32">
        <f t="shared" si="8"/>
        <v>5169.4187100000008</v>
      </c>
      <c r="F110" s="14">
        <v>0</v>
      </c>
      <c r="G110" s="1"/>
      <c r="H110" s="2"/>
    </row>
    <row r="111" spans="1:9" s="3" customFormat="1" x14ac:dyDescent="0.2">
      <c r="A111" s="10" t="s">
        <v>12</v>
      </c>
      <c r="B111" s="10">
        <v>593692.54812000005</v>
      </c>
      <c r="C111" s="47">
        <v>534524.82727000013</v>
      </c>
      <c r="D111" s="47">
        <v>526006.59169999987</v>
      </c>
      <c r="E111" s="32">
        <f t="shared" si="8"/>
        <v>-67685.956420000177</v>
      </c>
      <c r="F111" s="14">
        <f t="shared" si="9"/>
        <v>-0.11400843186315213</v>
      </c>
      <c r="G111" s="1"/>
      <c r="H111" s="2"/>
    </row>
    <row r="112" spans="1:9" s="3" customFormat="1" x14ac:dyDescent="0.2">
      <c r="A112" s="10" t="s">
        <v>13</v>
      </c>
      <c r="B112" s="10">
        <v>203388.00075000001</v>
      </c>
      <c r="C112" s="47">
        <v>340511.66141</v>
      </c>
      <c r="D112" s="47">
        <v>309453.14280999999</v>
      </c>
      <c r="E112" s="32">
        <f t="shared" si="8"/>
        <v>106065.14205999998</v>
      </c>
      <c r="F112" s="14">
        <f t="shared" si="9"/>
        <v>0.52149163996342573</v>
      </c>
      <c r="G112" s="1"/>
      <c r="H112" s="2"/>
    </row>
    <row r="113" spans="1:8" s="3" customFormat="1" x14ac:dyDescent="0.2">
      <c r="A113" s="10" t="s">
        <v>14</v>
      </c>
      <c r="B113" s="10">
        <v>55383.019210000006</v>
      </c>
      <c r="C113" s="47">
        <v>42759.600749999998</v>
      </c>
      <c r="D113" s="47">
        <v>37760.081989999999</v>
      </c>
      <c r="E113" s="32">
        <f t="shared" si="8"/>
        <v>-17622.937220000007</v>
      </c>
      <c r="F113" s="14">
        <f t="shared" si="9"/>
        <v>-0.31820109252581152</v>
      </c>
      <c r="G113" s="1"/>
      <c r="H113" s="2"/>
    </row>
    <row r="114" spans="1:8" s="3" customFormat="1" x14ac:dyDescent="0.2">
      <c r="A114" s="10" t="s">
        <v>15</v>
      </c>
      <c r="B114" s="10">
        <v>38128.68838</v>
      </c>
      <c r="C114" s="47">
        <v>50481.629700000005</v>
      </c>
      <c r="D114" s="47">
        <v>44628.836299999995</v>
      </c>
      <c r="E114" s="32">
        <f t="shared" si="8"/>
        <v>6500.1479199999958</v>
      </c>
      <c r="F114" s="14">
        <f t="shared" si="9"/>
        <v>0.17047919024168645</v>
      </c>
      <c r="G114" s="1"/>
      <c r="H114" s="2"/>
    </row>
    <row r="115" spans="1:8" s="3" customFormat="1" x14ac:dyDescent="0.2">
      <c r="A115" s="10" t="s">
        <v>16</v>
      </c>
      <c r="B115" s="10">
        <v>76621.573820000005</v>
      </c>
      <c r="C115" s="47">
        <v>102795.19295</v>
      </c>
      <c r="D115" s="47">
        <v>93454.847629999989</v>
      </c>
      <c r="E115" s="32">
        <f t="shared" si="8"/>
        <v>16833.273809999984</v>
      </c>
      <c r="F115" s="14">
        <f t="shared" si="9"/>
        <v>0.21969365768373339</v>
      </c>
      <c r="G115" s="1"/>
      <c r="H115" s="2"/>
    </row>
    <row r="116" spans="1:8" s="3" customFormat="1" x14ac:dyDescent="0.2">
      <c r="A116" s="6" t="s">
        <v>17</v>
      </c>
      <c r="B116" s="44">
        <v>1007181.09169</v>
      </c>
      <c r="C116" s="48">
        <v>1220386.4106200002</v>
      </c>
      <c r="D116" s="48">
        <v>1058560.4874499999</v>
      </c>
      <c r="E116" s="6">
        <f t="shared" si="8"/>
        <v>51379.395759999868</v>
      </c>
      <c r="F116" s="19">
        <f t="shared" si="9"/>
        <v>5.1013066253843053E-2</v>
      </c>
      <c r="G116" s="1"/>
      <c r="H116" s="2"/>
    </row>
    <row r="117" spans="1:8" s="3" customFormat="1" x14ac:dyDescent="0.2">
      <c r="B117" s="22"/>
      <c r="C117" s="23"/>
      <c r="D117" s="23"/>
      <c r="G117" s="1"/>
      <c r="H117" s="2"/>
    </row>
    <row r="118" spans="1:8" s="3" customFormat="1" x14ac:dyDescent="0.2">
      <c r="A118" s="3" t="s">
        <v>18</v>
      </c>
      <c r="B118" s="22"/>
      <c r="C118" s="22"/>
      <c r="D118" s="23"/>
      <c r="G118" s="1"/>
      <c r="H118" s="2"/>
    </row>
    <row r="119" spans="1:8" s="3" customFormat="1" x14ac:dyDescent="0.2">
      <c r="A119" s="3" t="s">
        <v>19</v>
      </c>
      <c r="B119" s="22"/>
      <c r="C119" s="22"/>
      <c r="D119" s="23"/>
      <c r="E119" s="15"/>
      <c r="G119" s="1"/>
      <c r="H119" s="2"/>
    </row>
    <row r="120" spans="1:8" s="3" customFormat="1" x14ac:dyDescent="0.2">
      <c r="A120" s="3" t="s">
        <v>20</v>
      </c>
      <c r="B120" s="22"/>
      <c r="C120" s="22"/>
      <c r="D120" s="23"/>
      <c r="G120" s="1"/>
      <c r="H120" s="2"/>
    </row>
  </sheetData>
  <mergeCells count="30">
    <mergeCell ref="A2:F2"/>
    <mergeCell ref="A3:F3"/>
    <mergeCell ref="A4:F4"/>
    <mergeCell ref="A6:A7"/>
    <mergeCell ref="B6:C6"/>
    <mergeCell ref="E6:F6"/>
    <mergeCell ref="A27:F27"/>
    <mergeCell ref="A28:F28"/>
    <mergeCell ref="A29:F29"/>
    <mergeCell ref="A31:A32"/>
    <mergeCell ref="B31:C31"/>
    <mergeCell ref="E31:F31"/>
    <mergeCell ref="A51:F51"/>
    <mergeCell ref="A52:F52"/>
    <mergeCell ref="A53:F53"/>
    <mergeCell ref="A55:A56"/>
    <mergeCell ref="B55:C55"/>
    <mergeCell ref="E55:F55"/>
    <mergeCell ref="A75:F75"/>
    <mergeCell ref="A76:F76"/>
    <mergeCell ref="A77:F77"/>
    <mergeCell ref="A79:A80"/>
    <mergeCell ref="B79:C79"/>
    <mergeCell ref="E79:F79"/>
    <mergeCell ref="A99:F99"/>
    <mergeCell ref="A100:F100"/>
    <mergeCell ref="A101:F101"/>
    <mergeCell ref="A103:A104"/>
    <mergeCell ref="B103:C103"/>
    <mergeCell ref="E103:F10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0"/>
  <sheetViews>
    <sheetView topLeftCell="A76" workbookViewId="0">
      <selection activeCell="A112" sqref="A112:XFD112"/>
    </sheetView>
  </sheetViews>
  <sheetFormatPr baseColWidth="10" defaultColWidth="11.42578125" defaultRowHeight="11.25" x14ac:dyDescent="0.2"/>
  <cols>
    <col min="1" max="1" width="21.5703125" style="29" customWidth="1"/>
    <col min="2" max="2" width="11.5703125" style="29" customWidth="1"/>
    <col min="3" max="3" width="14.42578125" style="29" customWidth="1"/>
    <col min="4" max="4" width="10" style="53" customWidth="1"/>
    <col min="5" max="5" width="9.5703125" style="53" customWidth="1"/>
    <col min="6" max="6" width="10.28515625" style="53" customWidth="1"/>
    <col min="7" max="7" width="9.85546875" style="53" customWidth="1"/>
    <col min="8" max="8" width="10" style="53" customWidth="1"/>
    <col min="9" max="9" width="10.5703125" style="53" customWidth="1"/>
    <col min="10" max="10" width="9.5703125" style="53" customWidth="1"/>
    <col min="11" max="13" width="10.140625" style="53" customWidth="1"/>
    <col min="14" max="14" width="13.85546875" style="53" customWidth="1"/>
    <col min="15" max="15" width="11.5703125" style="53" customWidth="1"/>
    <col min="16" max="16" width="8.28515625" style="90" customWidth="1"/>
    <col min="17" max="17" width="12.42578125" style="29" customWidth="1"/>
    <col min="18" max="18" width="10" style="29" customWidth="1"/>
    <col min="19" max="19" width="11.42578125" style="27"/>
    <col min="20" max="20" width="11.42578125" style="28"/>
    <col min="21" max="16384" width="11.42578125" style="29"/>
  </cols>
  <sheetData>
    <row r="2" spans="1:22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"/>
      <c r="T2" s="2"/>
    </row>
    <row r="3" spans="1:22" s="3" customFormat="1" x14ac:dyDescent="0.2">
      <c r="A3" s="155" t="s">
        <v>91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"/>
      <c r="T3" s="2"/>
    </row>
    <row r="4" spans="1:22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"/>
      <c r="T4" s="2"/>
    </row>
    <row r="5" spans="1:22" s="3" customFormat="1" x14ac:dyDescent="0.2">
      <c r="A5" s="113"/>
      <c r="B5" s="113"/>
      <c r="C5" s="11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13"/>
      <c r="R5" s="113"/>
      <c r="S5" s="1"/>
      <c r="T5" s="2"/>
    </row>
    <row r="6" spans="1:22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2"/>
      <c r="I6" s="162"/>
      <c r="J6" s="162"/>
      <c r="K6" s="162"/>
      <c r="L6" s="162"/>
      <c r="M6" s="162"/>
      <c r="N6" s="163"/>
      <c r="O6" s="161" t="s">
        <v>94</v>
      </c>
      <c r="P6" s="163"/>
      <c r="Q6" s="158" t="s">
        <v>95</v>
      </c>
      <c r="R6" s="158"/>
      <c r="S6" s="1"/>
      <c r="T6" s="2"/>
    </row>
    <row r="7" spans="1:22" s="3" customFormat="1" x14ac:dyDescent="0.2">
      <c r="A7" s="157"/>
      <c r="B7" s="115" t="s">
        <v>96</v>
      </c>
      <c r="C7" s="114" t="s">
        <v>97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73</v>
      </c>
      <c r="K7" s="8" t="s">
        <v>77</v>
      </c>
      <c r="L7" s="8" t="s">
        <v>84</v>
      </c>
      <c r="M7" s="8" t="s">
        <v>92</v>
      </c>
      <c r="N7" s="8" t="s">
        <v>93</v>
      </c>
      <c r="O7" s="8" t="s">
        <v>4</v>
      </c>
      <c r="P7" s="8" t="s">
        <v>5</v>
      </c>
      <c r="Q7" s="9" t="s">
        <v>4</v>
      </c>
      <c r="R7" s="114" t="s">
        <v>5</v>
      </c>
      <c r="S7" s="1"/>
      <c r="T7" s="2"/>
    </row>
    <row r="8" spans="1:22" s="3" customFormat="1" x14ac:dyDescent="0.2">
      <c r="A8" s="10" t="s">
        <v>6</v>
      </c>
      <c r="B8" s="11">
        <v>141.55600000000001</v>
      </c>
      <c r="C8" s="12">
        <v>663933.42514999991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14975.53285</v>
      </c>
      <c r="K8" s="12">
        <v>12980.87988</v>
      </c>
      <c r="L8" s="12">
        <v>18166.634550000002</v>
      </c>
      <c r="M8" s="12">
        <v>17981.246800000001</v>
      </c>
      <c r="N8" s="12">
        <v>510179.53802000009</v>
      </c>
      <c r="O8" s="12">
        <f t="shared" ref="O8:O19" si="0">+M8-B8</f>
        <v>17839.6908</v>
      </c>
      <c r="P8" s="59">
        <f t="shared" ref="P8:P19" si="1">+M8/B8-1</f>
        <v>126.0256774704004</v>
      </c>
      <c r="Q8" s="13">
        <f t="shared" ref="Q8:Q19" si="2">+N8-C8</f>
        <v>-153753.88712999981</v>
      </c>
      <c r="R8" s="61">
        <f t="shared" ref="R8:R19" si="3">+N8/C8-1</f>
        <v>-0.23158027794016067</v>
      </c>
      <c r="S8" s="1"/>
      <c r="T8" s="2"/>
      <c r="U8" s="15"/>
      <c r="V8" s="15"/>
    </row>
    <row r="9" spans="1:22" s="3" customFormat="1" x14ac:dyDescent="0.2">
      <c r="A9" s="10" t="s">
        <v>7</v>
      </c>
      <c r="B9" s="11">
        <v>53844.370840000003</v>
      </c>
      <c r="C9" s="12">
        <v>1145134.3381999999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38101.88809</v>
      </c>
      <c r="K9" s="12">
        <v>63176.301249999997</v>
      </c>
      <c r="L9" s="12">
        <v>254445.43777000002</v>
      </c>
      <c r="M9" s="12">
        <v>142720.01708000002</v>
      </c>
      <c r="N9" s="12">
        <v>935039.92059000011</v>
      </c>
      <c r="O9" s="12">
        <f t="shared" si="0"/>
        <v>88875.646240000016</v>
      </c>
      <c r="P9" s="59">
        <f t="shared" si="1"/>
        <v>1.6506023722349061</v>
      </c>
      <c r="Q9" s="13">
        <f t="shared" si="2"/>
        <v>-210094.41760999977</v>
      </c>
      <c r="R9" s="61">
        <f t="shared" si="3"/>
        <v>-0.18346704888811605</v>
      </c>
      <c r="S9" s="1"/>
      <c r="T9" s="2"/>
      <c r="U9" s="15"/>
      <c r="V9" s="15"/>
    </row>
    <row r="10" spans="1:22" s="3" customFormat="1" x14ac:dyDescent="0.2">
      <c r="A10" s="10" t="s">
        <v>8</v>
      </c>
      <c r="B10" s="11">
        <v>38735.782050000002</v>
      </c>
      <c r="C10" s="12">
        <v>238861.55197000003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24899.704590000005</v>
      </c>
      <c r="K10" s="12">
        <v>13860.38861</v>
      </c>
      <c r="L10" s="12">
        <v>22044.709350000001</v>
      </c>
      <c r="M10" s="12">
        <v>15641.73567</v>
      </c>
      <c r="N10" s="12">
        <v>208497.31674000001</v>
      </c>
      <c r="O10" s="12">
        <f t="shared" si="0"/>
        <v>-23094.04638</v>
      </c>
      <c r="P10" s="59">
        <f t="shared" si="1"/>
        <v>-0.59619414292940554</v>
      </c>
      <c r="Q10" s="13">
        <f t="shared" si="2"/>
        <v>-30364.23523000002</v>
      </c>
      <c r="R10" s="61">
        <f t="shared" si="3"/>
        <v>-0.12712064783793098</v>
      </c>
      <c r="S10" s="1"/>
      <c r="T10" s="2"/>
      <c r="U10" s="15"/>
      <c r="V10" s="15"/>
    </row>
    <row r="11" spans="1:22" s="3" customFormat="1" x14ac:dyDescent="0.2">
      <c r="A11" s="10" t="s">
        <v>9</v>
      </c>
      <c r="B11" s="11">
        <v>46533.894480000003</v>
      </c>
      <c r="C11" s="12">
        <v>468381.52203000005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62947.04247</v>
      </c>
      <c r="K11" s="12">
        <v>32204.73878</v>
      </c>
      <c r="L11" s="12">
        <v>41406.958359999997</v>
      </c>
      <c r="M11" s="12">
        <v>58312.879029999996</v>
      </c>
      <c r="N11" s="12">
        <v>445703.61441000004</v>
      </c>
      <c r="O11" s="12">
        <f t="shared" si="0"/>
        <v>11778.984549999994</v>
      </c>
      <c r="P11" s="59">
        <f t="shared" si="1"/>
        <v>0.25312698800790323</v>
      </c>
      <c r="Q11" s="13">
        <f t="shared" si="2"/>
        <v>-22677.907620000013</v>
      </c>
      <c r="R11" s="61">
        <f t="shared" si="3"/>
        <v>-4.8417596667162055E-2</v>
      </c>
      <c r="S11" s="1"/>
      <c r="T11" s="2"/>
      <c r="U11" s="15"/>
      <c r="V11" s="15"/>
    </row>
    <row r="12" spans="1:22" s="3" customFormat="1" x14ac:dyDescent="0.2">
      <c r="A12" s="10" t="s">
        <v>10</v>
      </c>
      <c r="B12" s="11">
        <v>9713.2223599999998</v>
      </c>
      <c r="C12" s="12">
        <v>54862.068429999999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3597.3471399999999</v>
      </c>
      <c r="K12" s="12">
        <v>4661.0019499999999</v>
      </c>
      <c r="L12" s="12">
        <v>3725.89662</v>
      </c>
      <c r="M12" s="12">
        <v>10308.965840000001</v>
      </c>
      <c r="N12" s="12">
        <v>61305.537669999991</v>
      </c>
      <c r="O12" s="12">
        <f t="shared" si="0"/>
        <v>595.743480000001</v>
      </c>
      <c r="P12" s="59">
        <f t="shared" si="1"/>
        <v>6.1333248423646847E-2</v>
      </c>
      <c r="Q12" s="13">
        <f t="shared" si="2"/>
        <v>6443.4692399999913</v>
      </c>
      <c r="R12" s="61">
        <f t="shared" si="3"/>
        <v>0.11744852909112224</v>
      </c>
      <c r="S12" s="1"/>
      <c r="T12" s="2"/>
      <c r="U12" s="15"/>
      <c r="V12" s="15"/>
    </row>
    <row r="13" spans="1:22" s="3" customFormat="1" x14ac:dyDescent="0.2">
      <c r="A13" s="10" t="s">
        <v>11</v>
      </c>
      <c r="B13" s="11">
        <v>675.2183</v>
      </c>
      <c r="C13" s="12">
        <v>11320.871650000001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2255.3666800000001</v>
      </c>
      <c r="K13" s="12">
        <v>6118.3275199999998</v>
      </c>
      <c r="L13" s="12">
        <v>10999.886710000001</v>
      </c>
      <c r="M13" s="12">
        <v>2161.7007599999997</v>
      </c>
      <c r="N13" s="12">
        <v>52059.770559999997</v>
      </c>
      <c r="O13" s="12">
        <f t="shared" si="0"/>
        <v>1486.4824599999997</v>
      </c>
      <c r="P13" s="59">
        <f t="shared" si="1"/>
        <v>2.2014842607198291</v>
      </c>
      <c r="Q13" s="13">
        <f t="shared" si="2"/>
        <v>40738.898909999996</v>
      </c>
      <c r="R13" s="61">
        <f t="shared" si="3"/>
        <v>3.5985655671663759</v>
      </c>
      <c r="S13" s="1"/>
      <c r="T13" s="2"/>
      <c r="U13" s="15"/>
      <c r="V13" s="15"/>
    </row>
    <row r="14" spans="1:22" s="3" customFormat="1" x14ac:dyDescent="0.2">
      <c r="A14" s="10" t="s">
        <v>12</v>
      </c>
      <c r="B14" s="11">
        <v>1052017.3632299998</v>
      </c>
      <c r="C14" s="12">
        <v>8974157.7871899996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959396.32441000012</v>
      </c>
      <c r="K14" s="12">
        <v>1162280.1509399998</v>
      </c>
      <c r="L14" s="12">
        <v>994866.85624999995</v>
      </c>
      <c r="M14" s="12">
        <v>989881.54535999999</v>
      </c>
      <c r="N14" s="12">
        <v>9435473.4718400016</v>
      </c>
      <c r="O14" s="12">
        <f t="shared" si="0"/>
        <v>-62135.817869999795</v>
      </c>
      <c r="P14" s="59">
        <f t="shared" si="1"/>
        <v>-5.9063490814661779E-2</v>
      </c>
      <c r="Q14" s="13">
        <f t="shared" si="2"/>
        <v>461315.68465000205</v>
      </c>
      <c r="R14" s="61">
        <f t="shared" si="3"/>
        <v>5.1404900113133589E-2</v>
      </c>
      <c r="S14" s="1"/>
      <c r="T14" s="2"/>
      <c r="U14" s="15"/>
      <c r="V14" s="15"/>
    </row>
    <row r="15" spans="1:22" s="3" customFormat="1" x14ac:dyDescent="0.2">
      <c r="A15" s="10" t="s">
        <v>13</v>
      </c>
      <c r="B15" s="11">
        <v>431754.91852999997</v>
      </c>
      <c r="C15" s="12">
        <v>3283192.2745699999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373423.98440999998</v>
      </c>
      <c r="K15" s="12">
        <v>739831.8468399999</v>
      </c>
      <c r="L15" s="12">
        <v>413043.70621999999</v>
      </c>
      <c r="M15" s="12">
        <v>268866.15816999995</v>
      </c>
      <c r="N15" s="12">
        <v>4349369.3903299998</v>
      </c>
      <c r="O15" s="12">
        <f t="shared" si="0"/>
        <v>-162888.76036000001</v>
      </c>
      <c r="P15" s="59">
        <f t="shared" si="1"/>
        <v>-0.37727134855716038</v>
      </c>
      <c r="Q15" s="13">
        <f t="shared" si="2"/>
        <v>1066177.11576</v>
      </c>
      <c r="R15" s="61">
        <f t="shared" si="3"/>
        <v>0.32473794605880557</v>
      </c>
      <c r="S15" s="1"/>
      <c r="T15" s="2"/>
      <c r="U15" s="15"/>
      <c r="V15" s="15"/>
    </row>
    <row r="16" spans="1:22" s="3" customFormat="1" x14ac:dyDescent="0.2">
      <c r="A16" s="10" t="s">
        <v>14</v>
      </c>
      <c r="B16" s="11">
        <v>204710.16304999997</v>
      </c>
      <c r="C16" s="12">
        <v>1983003.3835599995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208944.81904</v>
      </c>
      <c r="K16" s="12">
        <v>217191.93030000001</v>
      </c>
      <c r="L16" s="12">
        <v>191074.81724999999</v>
      </c>
      <c r="M16" s="12">
        <v>184544.49594999998</v>
      </c>
      <c r="N16" s="12">
        <v>1858119.18508</v>
      </c>
      <c r="O16" s="12">
        <f t="shared" si="0"/>
        <v>-20165.667099999991</v>
      </c>
      <c r="P16" s="59">
        <f t="shared" si="1"/>
        <v>-9.8508382776650749E-2</v>
      </c>
      <c r="Q16" s="13">
        <f t="shared" si="2"/>
        <v>-124884.19847999956</v>
      </c>
      <c r="R16" s="61">
        <f t="shared" si="3"/>
        <v>-6.2977299744088389E-2</v>
      </c>
      <c r="S16" s="1"/>
      <c r="T16" s="2"/>
      <c r="U16" s="15"/>
      <c r="V16" s="15"/>
    </row>
    <row r="17" spans="1:22" s="3" customFormat="1" x14ac:dyDescent="0.2">
      <c r="A17" s="10" t="s">
        <v>15</v>
      </c>
      <c r="B17" s="11">
        <v>238894.96534</v>
      </c>
      <c r="C17" s="12">
        <v>2048161.69246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203186.01102999999</v>
      </c>
      <c r="K17" s="12">
        <v>170748.02643999999</v>
      </c>
      <c r="L17" s="12">
        <v>107381.13293000001</v>
      </c>
      <c r="M17" s="12">
        <v>147717.14411000002</v>
      </c>
      <c r="N17" s="12">
        <v>1916906.8622399999</v>
      </c>
      <c r="O17" s="12">
        <f t="shared" si="0"/>
        <v>-91177.821229999972</v>
      </c>
      <c r="P17" s="59">
        <f t="shared" si="1"/>
        <v>-0.38166489235231016</v>
      </c>
      <c r="Q17" s="13">
        <f t="shared" si="2"/>
        <v>-131254.83022000012</v>
      </c>
      <c r="R17" s="61">
        <f t="shared" si="3"/>
        <v>-6.4084213030248138E-2</v>
      </c>
      <c r="S17" s="1"/>
      <c r="T17" s="2"/>
      <c r="U17" s="15"/>
      <c r="V17" s="15"/>
    </row>
    <row r="18" spans="1:22" s="3" customFormat="1" x14ac:dyDescent="0.2">
      <c r="A18" s="10" t="s">
        <v>16</v>
      </c>
      <c r="B18" s="11">
        <v>277157.19545999996</v>
      </c>
      <c r="C18" s="12">
        <v>2520464.2974800002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286116.35252999997</v>
      </c>
      <c r="K18" s="12">
        <v>299724.84224000003</v>
      </c>
      <c r="L18" s="12">
        <v>272844.71698000003</v>
      </c>
      <c r="M18" s="12">
        <v>319413.10730999999</v>
      </c>
      <c r="N18" s="12">
        <v>2736487.5773299998</v>
      </c>
      <c r="O18" s="12">
        <f t="shared" si="0"/>
        <v>42255.911850000033</v>
      </c>
      <c r="P18" s="59">
        <f t="shared" si="1"/>
        <v>0.15246189722719472</v>
      </c>
      <c r="Q18" s="13">
        <f t="shared" si="2"/>
        <v>216023.27984999958</v>
      </c>
      <c r="R18" s="61">
        <f t="shared" si="3"/>
        <v>8.5707732526099756E-2</v>
      </c>
      <c r="S18" s="1"/>
      <c r="T18" s="2"/>
      <c r="U18" s="15"/>
      <c r="V18" s="15"/>
    </row>
    <row r="19" spans="1:22" s="20" customFormat="1" x14ac:dyDescent="0.2">
      <c r="A19" s="115" t="s">
        <v>17</v>
      </c>
      <c r="B19" s="16">
        <v>2354178.64964</v>
      </c>
      <c r="C19" s="17">
        <v>21391473.212689999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2722778.4347499995</v>
      </c>
      <c r="L19" s="17">
        <v>2330000.7529900004</v>
      </c>
      <c r="M19" s="17">
        <v>2157548.99608</v>
      </c>
      <c r="N19" s="35">
        <v>22509142.184809998</v>
      </c>
      <c r="O19" s="35">
        <f t="shared" si="0"/>
        <v>-196629.65356000001</v>
      </c>
      <c r="P19" s="60">
        <f t="shared" si="1"/>
        <v>-8.3523675482346516E-2</v>
      </c>
      <c r="Q19" s="18">
        <f t="shared" si="2"/>
        <v>1117668.9721199982</v>
      </c>
      <c r="R19" s="62">
        <f t="shared" si="3"/>
        <v>5.2248340308649999E-2</v>
      </c>
      <c r="S19" s="38"/>
      <c r="T19" s="63"/>
      <c r="U19" s="64"/>
      <c r="V19" s="64"/>
    </row>
    <row r="20" spans="1:22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83"/>
      <c r="Q20" s="21"/>
      <c r="R20" s="73"/>
      <c r="S20" s="1"/>
      <c r="T20" s="2"/>
      <c r="U20" s="15"/>
      <c r="V20" s="15"/>
    </row>
    <row r="21" spans="1:22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3"/>
      <c r="O21" s="23"/>
      <c r="P21" s="92"/>
      <c r="S21" s="1"/>
      <c r="T21" s="2"/>
      <c r="U21" s="15"/>
      <c r="V21" s="15"/>
    </row>
    <row r="22" spans="1:22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1"/>
      <c r="T22" s="2"/>
      <c r="U22" s="15"/>
      <c r="V22" s="15"/>
    </row>
    <row r="23" spans="1:22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1"/>
      <c r="T23" s="2"/>
      <c r="U23" s="15"/>
      <c r="V23" s="15"/>
    </row>
    <row r="24" spans="1:22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1"/>
      <c r="T24" s="2"/>
    </row>
    <row r="25" spans="1:22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86"/>
      <c r="Q25" s="26"/>
      <c r="R25" s="26"/>
      <c r="S25" s="26"/>
      <c r="T25" s="26"/>
    </row>
    <row r="26" spans="1:22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86"/>
      <c r="Q26" s="26"/>
      <c r="R26" s="26"/>
    </row>
    <row r="27" spans="1:22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"/>
      <c r="T27" s="2"/>
    </row>
    <row r="28" spans="1:22" s="3" customFormat="1" x14ac:dyDescent="0.2">
      <c r="A28" s="155" t="s">
        <v>91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"/>
      <c r="T28" s="2"/>
    </row>
    <row r="29" spans="1:22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"/>
      <c r="T29" s="2"/>
    </row>
    <row r="30" spans="1:22" s="3" customFormat="1" x14ac:dyDescent="0.2">
      <c r="A30" s="113"/>
      <c r="B30" s="113"/>
      <c r="C30" s="11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13"/>
      <c r="S30" s="1"/>
      <c r="T30" s="2"/>
    </row>
    <row r="31" spans="1:22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3"/>
      <c r="O31" s="161" t="s">
        <v>94</v>
      </c>
      <c r="P31" s="163"/>
      <c r="Q31" s="158" t="s">
        <v>95</v>
      </c>
      <c r="R31" s="158"/>
      <c r="S31" s="1"/>
      <c r="T31" s="2"/>
    </row>
    <row r="32" spans="1:22" s="3" customFormat="1" x14ac:dyDescent="0.2">
      <c r="A32" s="157"/>
      <c r="B32" s="115" t="s">
        <v>96</v>
      </c>
      <c r="C32" s="114" t="s">
        <v>97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73</v>
      </c>
      <c r="K32" s="8" t="s">
        <v>77</v>
      </c>
      <c r="L32" s="8" t="s">
        <v>84</v>
      </c>
      <c r="M32" s="8" t="s">
        <v>92</v>
      </c>
      <c r="N32" s="8" t="s">
        <v>93</v>
      </c>
      <c r="O32" s="8" t="s">
        <v>4</v>
      </c>
      <c r="P32" s="8" t="s">
        <v>5</v>
      </c>
      <c r="Q32" s="9" t="s">
        <v>4</v>
      </c>
      <c r="R32" s="114" t="s">
        <v>5</v>
      </c>
      <c r="S32" s="1"/>
      <c r="T32" s="30"/>
    </row>
    <row r="33" spans="1:20" s="3" customFormat="1" x14ac:dyDescent="0.2">
      <c r="A33" s="10" t="s">
        <v>6</v>
      </c>
      <c r="B33" s="12">
        <v>0</v>
      </c>
      <c r="C33" s="12">
        <v>595845.59852999996</v>
      </c>
      <c r="D33" s="42">
        <v>15000</v>
      </c>
      <c r="E33" s="42">
        <v>150000</v>
      </c>
      <c r="F33" s="42">
        <v>215000</v>
      </c>
      <c r="G33" s="42">
        <v>0</v>
      </c>
      <c r="H33" s="42">
        <v>7646.1300300000003</v>
      </c>
      <c r="I33" s="31">
        <v>0</v>
      </c>
      <c r="J33" s="31">
        <v>0</v>
      </c>
      <c r="K33" s="42">
        <v>0</v>
      </c>
      <c r="L33" s="42">
        <v>0</v>
      </c>
      <c r="M33" s="42">
        <v>0</v>
      </c>
      <c r="N33" s="42">
        <v>387646.13003</v>
      </c>
      <c r="O33" s="75">
        <f t="shared" ref="O33:O44" si="4">+M33-B33</f>
        <v>0</v>
      </c>
      <c r="P33" s="59">
        <v>0</v>
      </c>
      <c r="Q33" s="76">
        <f t="shared" ref="Q33:Q44" si="5">+N33-C33</f>
        <v>-208199.46849999996</v>
      </c>
      <c r="R33" s="61">
        <f>+N33/C33-1</f>
        <v>-0.3494184886380719</v>
      </c>
      <c r="S33" s="1"/>
      <c r="T33" s="2"/>
    </row>
    <row r="34" spans="1:20" s="3" customFormat="1" x14ac:dyDescent="0.2">
      <c r="A34" s="10" t="s">
        <v>7</v>
      </c>
      <c r="B34" s="12">
        <v>9445</v>
      </c>
      <c r="C34" s="12">
        <v>140585.79200000002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0</v>
      </c>
      <c r="K34" s="42">
        <v>10000</v>
      </c>
      <c r="L34" s="42">
        <v>33455.599999999999</v>
      </c>
      <c r="M34" s="42">
        <v>5850</v>
      </c>
      <c r="N34" s="42">
        <v>112315.6</v>
      </c>
      <c r="O34" s="75">
        <f t="shared" si="4"/>
        <v>-3595</v>
      </c>
      <c r="P34" s="59">
        <f>+M34/B34-1</f>
        <v>-0.38062466913710957</v>
      </c>
      <c r="Q34" s="76">
        <f t="shared" si="5"/>
        <v>-28270.19200000001</v>
      </c>
      <c r="R34" s="61">
        <f>+N34/C34-1</f>
        <v>-0.20108854243250984</v>
      </c>
      <c r="S34" s="1"/>
      <c r="T34" s="2"/>
    </row>
    <row r="35" spans="1:20" s="3" customFormat="1" x14ac:dyDescent="0.2">
      <c r="A35" s="10" t="s">
        <v>8</v>
      </c>
      <c r="B35" s="12">
        <v>4259.0042899999999</v>
      </c>
      <c r="C35" s="12">
        <v>44375.571119999993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4">
        <v>6841.6622100000004</v>
      </c>
      <c r="K35" s="34">
        <v>7162.0731999999998</v>
      </c>
      <c r="L35" s="34">
        <v>14536.59043</v>
      </c>
      <c r="M35" s="34">
        <v>6492.58968</v>
      </c>
      <c r="N35" s="42">
        <v>70289.532720000003</v>
      </c>
      <c r="O35" s="75">
        <f t="shared" si="4"/>
        <v>2233.5853900000002</v>
      </c>
      <c r="P35" s="59">
        <f>+M35/B35-1</f>
        <v>0.52443839872253339</v>
      </c>
      <c r="Q35" s="76">
        <f t="shared" si="5"/>
        <v>25913.96160000001</v>
      </c>
      <c r="R35" s="61">
        <f>+N35/C35-1</f>
        <v>0.58396908357356625</v>
      </c>
      <c r="S35" s="1"/>
      <c r="T35" s="2"/>
    </row>
    <row r="36" spans="1:20" s="3" customFormat="1" x14ac:dyDescent="0.2">
      <c r="A36" s="10" t="s">
        <v>9</v>
      </c>
      <c r="B36" s="12">
        <v>13312.762919999999</v>
      </c>
      <c r="C36" s="12">
        <v>149891.61884000001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4">
        <v>16340.3235</v>
      </c>
      <c r="K36" s="34">
        <v>16169.596210000002</v>
      </c>
      <c r="L36" s="34">
        <v>12587.17829</v>
      </c>
      <c r="M36" s="34">
        <v>11242.057789999999</v>
      </c>
      <c r="N36" s="42">
        <v>131191.88821999999</v>
      </c>
      <c r="O36" s="75">
        <f t="shared" si="4"/>
        <v>-2070.7051300000003</v>
      </c>
      <c r="P36" s="59">
        <f>+M36/B36-1</f>
        <v>-0.1555428533087706</v>
      </c>
      <c r="Q36" s="76">
        <f t="shared" si="5"/>
        <v>-18699.730620000017</v>
      </c>
      <c r="R36" s="61">
        <f>+N36/C36-1</f>
        <v>-0.12475501141902279</v>
      </c>
      <c r="S36" s="1"/>
      <c r="T36" s="2"/>
    </row>
    <row r="37" spans="1:20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42">
        <v>695.49495999999999</v>
      </c>
      <c r="O37" s="75">
        <f t="shared" si="4"/>
        <v>0</v>
      </c>
      <c r="P37" s="59">
        <v>0</v>
      </c>
      <c r="Q37" s="76">
        <f t="shared" si="5"/>
        <v>695.49495999999999</v>
      </c>
      <c r="R37" s="61">
        <v>0</v>
      </c>
      <c r="S37" s="1"/>
      <c r="T37" s="2"/>
    </row>
    <row r="38" spans="1:20" s="3" customFormat="1" x14ac:dyDescent="0.2">
      <c r="A38" s="10" t="s">
        <v>11</v>
      </c>
      <c r="B38" s="12">
        <v>20</v>
      </c>
      <c r="C38" s="12">
        <v>40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4">
        <v>0</v>
      </c>
      <c r="K38" s="34">
        <v>30</v>
      </c>
      <c r="L38" s="34">
        <v>0</v>
      </c>
      <c r="M38" s="34">
        <v>20</v>
      </c>
      <c r="N38" s="42">
        <v>140</v>
      </c>
      <c r="O38" s="75">
        <f t="shared" si="4"/>
        <v>0</v>
      </c>
      <c r="P38" s="59">
        <f t="shared" ref="P38:P44" si="6">+M38/B38-1</f>
        <v>0</v>
      </c>
      <c r="Q38" s="76">
        <f t="shared" si="5"/>
        <v>100</v>
      </c>
      <c r="R38" s="61">
        <f t="shared" ref="R38:R44" si="7">+N38/C38-1</f>
        <v>2.5</v>
      </c>
      <c r="S38" s="1"/>
      <c r="T38" s="2"/>
    </row>
    <row r="39" spans="1:20" s="3" customFormat="1" x14ac:dyDescent="0.2">
      <c r="A39" s="10" t="s">
        <v>12</v>
      </c>
      <c r="B39" s="12">
        <v>6655.5136600000005</v>
      </c>
      <c r="C39" s="12">
        <v>118919.95701999999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4">
        <v>13718.67232</v>
      </c>
      <c r="K39" s="34">
        <v>88002.07209999999</v>
      </c>
      <c r="L39" s="34">
        <v>19335.665990000001</v>
      </c>
      <c r="M39" s="34">
        <v>9930.7735700000012</v>
      </c>
      <c r="N39" s="42">
        <v>199365.20852999997</v>
      </c>
      <c r="O39" s="75">
        <f t="shared" si="4"/>
        <v>3275.2599100000007</v>
      </c>
      <c r="P39" s="59">
        <f t="shared" si="6"/>
        <v>0.49211226620786475</v>
      </c>
      <c r="Q39" s="76">
        <f t="shared" si="5"/>
        <v>80445.251509999987</v>
      </c>
      <c r="R39" s="61">
        <f t="shared" si="7"/>
        <v>0.67646552795567083</v>
      </c>
      <c r="S39" s="1"/>
      <c r="T39" s="2"/>
    </row>
    <row r="40" spans="1:20" s="3" customFormat="1" x14ac:dyDescent="0.2">
      <c r="A40" s="10" t="s">
        <v>13</v>
      </c>
      <c r="B40" s="12">
        <v>52998.280409999999</v>
      </c>
      <c r="C40" s="12">
        <v>339831.10685000004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4">
        <v>71531.163629999995</v>
      </c>
      <c r="K40" s="34">
        <v>47029.512270000007</v>
      </c>
      <c r="L40" s="34">
        <v>19875.439460000001</v>
      </c>
      <c r="M40" s="34">
        <v>32272.987370000003</v>
      </c>
      <c r="N40" s="42">
        <v>328933.42963000003</v>
      </c>
      <c r="O40" s="75">
        <f t="shared" si="4"/>
        <v>-20725.293039999997</v>
      </c>
      <c r="P40" s="59">
        <f t="shared" si="6"/>
        <v>-0.39105595275293947</v>
      </c>
      <c r="Q40" s="76">
        <f t="shared" si="5"/>
        <v>-10897.677220000012</v>
      </c>
      <c r="R40" s="61">
        <f t="shared" si="7"/>
        <v>-3.2067921388992171E-2</v>
      </c>
      <c r="S40" s="1"/>
      <c r="T40" s="2"/>
    </row>
    <row r="41" spans="1:20" s="3" customFormat="1" x14ac:dyDescent="0.2">
      <c r="A41" s="10" t="s">
        <v>14</v>
      </c>
      <c r="B41" s="12">
        <v>46471.45635</v>
      </c>
      <c r="C41" s="12">
        <v>410906.55421999999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4">
        <v>47074.013789999997</v>
      </c>
      <c r="K41" s="34">
        <v>54074.050609999998</v>
      </c>
      <c r="L41" s="34">
        <v>47315.844090000006</v>
      </c>
      <c r="M41" s="34">
        <v>46482.887950000004</v>
      </c>
      <c r="N41" s="42">
        <v>476138.07384999999</v>
      </c>
      <c r="O41" s="75">
        <f t="shared" si="4"/>
        <v>11.431600000003527</v>
      </c>
      <c r="P41" s="59">
        <f t="shared" si="6"/>
        <v>2.4599186033480436E-4</v>
      </c>
      <c r="Q41" s="76">
        <f t="shared" si="5"/>
        <v>65231.519629999995</v>
      </c>
      <c r="R41" s="61">
        <f t="shared" si="7"/>
        <v>0.15875025345805249</v>
      </c>
      <c r="S41" s="1"/>
      <c r="T41" s="2"/>
    </row>
    <row r="42" spans="1:20" s="3" customFormat="1" x14ac:dyDescent="0.2">
      <c r="A42" s="10" t="s">
        <v>15</v>
      </c>
      <c r="B42" s="12">
        <v>802.2010600000001</v>
      </c>
      <c r="C42" s="12">
        <v>24382.619429999995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4">
        <v>14225.737060000001</v>
      </c>
      <c r="K42" s="34">
        <v>1401.0235500000001</v>
      </c>
      <c r="L42" s="34">
        <v>1129.63995</v>
      </c>
      <c r="M42" s="34">
        <v>2354.5089900000003</v>
      </c>
      <c r="N42" s="42">
        <v>26259.568070000001</v>
      </c>
      <c r="O42" s="75">
        <f t="shared" si="4"/>
        <v>1552.3079300000002</v>
      </c>
      <c r="P42" s="59">
        <f t="shared" si="6"/>
        <v>1.9350609309840601</v>
      </c>
      <c r="Q42" s="76">
        <f t="shared" si="5"/>
        <v>1876.948640000006</v>
      </c>
      <c r="R42" s="61">
        <f t="shared" si="7"/>
        <v>7.6978958121728169E-2</v>
      </c>
      <c r="S42" s="1"/>
      <c r="T42" s="2"/>
    </row>
    <row r="43" spans="1:20" s="3" customFormat="1" x14ac:dyDescent="0.2">
      <c r="A43" s="10" t="s">
        <v>16</v>
      </c>
      <c r="B43" s="12">
        <v>34811.496169999991</v>
      </c>
      <c r="C43" s="12">
        <v>371374.17424999998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4">
        <v>36814.486969999998</v>
      </c>
      <c r="K43" s="34">
        <v>38177.287510000002</v>
      </c>
      <c r="L43" s="34">
        <v>35748.22064</v>
      </c>
      <c r="M43" s="34">
        <v>33079.783109999997</v>
      </c>
      <c r="N43" s="42">
        <v>337570.96231000003</v>
      </c>
      <c r="O43" s="75">
        <f t="shared" si="4"/>
        <v>-1731.7130599999946</v>
      </c>
      <c r="P43" s="59">
        <f t="shared" si="6"/>
        <v>-4.9745436149692401E-2</v>
      </c>
      <c r="Q43" s="76">
        <f t="shared" si="5"/>
        <v>-33803.21193999995</v>
      </c>
      <c r="R43" s="61">
        <f t="shared" si="7"/>
        <v>-9.1021978058292374E-2</v>
      </c>
      <c r="S43" s="1"/>
      <c r="T43" s="2"/>
    </row>
    <row r="44" spans="1:20" s="20" customFormat="1" x14ac:dyDescent="0.2">
      <c r="A44" s="115" t="s">
        <v>17</v>
      </c>
      <c r="B44" s="35">
        <v>168775.71485999998</v>
      </c>
      <c r="C44" s="17">
        <v>2196152.9922599997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262045.61544999998</v>
      </c>
      <c r="L44" s="36">
        <v>183984.17885000003</v>
      </c>
      <c r="M44" s="36">
        <v>147725.58845999997</v>
      </c>
      <c r="N44" s="36">
        <v>2070545.8883200001</v>
      </c>
      <c r="O44" s="116">
        <f t="shared" si="4"/>
        <v>-21050.126400000008</v>
      </c>
      <c r="P44" s="60">
        <f t="shared" si="6"/>
        <v>-0.1247224840224268</v>
      </c>
      <c r="Q44" s="117">
        <f t="shared" si="5"/>
        <v>-125607.10393999959</v>
      </c>
      <c r="R44" s="62">
        <f t="shared" si="7"/>
        <v>-5.7194150126463117E-2</v>
      </c>
      <c r="S44" s="38"/>
      <c r="T44" s="2"/>
    </row>
    <row r="45" spans="1:20" s="3" customForma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87"/>
      <c r="R45" s="40"/>
      <c r="S45" s="1"/>
      <c r="T45" s="2"/>
    </row>
    <row r="46" spans="1:20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84"/>
      <c r="R46" s="39"/>
      <c r="S46" s="1"/>
      <c r="T46" s="2"/>
    </row>
    <row r="47" spans="1:20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84"/>
      <c r="R47" s="40"/>
      <c r="S47" s="1"/>
      <c r="T47" s="2"/>
    </row>
    <row r="48" spans="1:20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84"/>
      <c r="R48" s="40"/>
      <c r="S48" s="1"/>
      <c r="T48" s="2"/>
    </row>
    <row r="51" spans="1:20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"/>
      <c r="T51" s="2"/>
    </row>
    <row r="52" spans="1:20" s="3" customFormat="1" x14ac:dyDescent="0.2">
      <c r="A52" s="155" t="s">
        <v>91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"/>
      <c r="T52" s="2"/>
    </row>
    <row r="53" spans="1:20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"/>
      <c r="T53" s="2"/>
    </row>
    <row r="54" spans="1:20" s="3" customFormat="1" x14ac:dyDescent="0.2">
      <c r="A54" s="113"/>
      <c r="B54" s="113"/>
      <c r="C54" s="11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113"/>
      <c r="S54" s="1"/>
      <c r="T54" s="2"/>
    </row>
    <row r="55" spans="1:20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3"/>
      <c r="O55" s="161" t="s">
        <v>94</v>
      </c>
      <c r="P55" s="163"/>
      <c r="Q55" s="158" t="s">
        <v>95</v>
      </c>
      <c r="R55" s="158"/>
      <c r="S55" s="1"/>
      <c r="T55" s="2"/>
    </row>
    <row r="56" spans="1:20" s="3" customFormat="1" x14ac:dyDescent="0.2">
      <c r="A56" s="157"/>
      <c r="B56" s="115" t="s">
        <v>96</v>
      </c>
      <c r="C56" s="114" t="s">
        <v>97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73</v>
      </c>
      <c r="K56" s="8" t="s">
        <v>77</v>
      </c>
      <c r="L56" s="8" t="s">
        <v>84</v>
      </c>
      <c r="M56" s="8" t="s">
        <v>92</v>
      </c>
      <c r="N56" s="8" t="s">
        <v>93</v>
      </c>
      <c r="O56" s="8" t="s">
        <v>4</v>
      </c>
      <c r="P56" s="8" t="s">
        <v>5</v>
      </c>
      <c r="Q56" s="9" t="s">
        <v>4</v>
      </c>
      <c r="R56" s="114" t="s">
        <v>5</v>
      </c>
      <c r="S56" s="1"/>
      <c r="T56" s="2"/>
    </row>
    <row r="57" spans="1:20" s="3" customFormat="1" x14ac:dyDescent="0.2">
      <c r="A57" s="10" t="s">
        <v>6</v>
      </c>
      <c r="B57" s="10">
        <v>141.55600000000001</v>
      </c>
      <c r="C57" s="41">
        <v>68087.826619999993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12980.87988</v>
      </c>
      <c r="L57" s="42">
        <v>18166.634550000002</v>
      </c>
      <c r="M57" s="42">
        <v>17981.246800000001</v>
      </c>
      <c r="N57" s="42">
        <v>122533.40799000001</v>
      </c>
      <c r="O57" s="42">
        <f t="shared" ref="O57:O68" si="8">+M57-B57</f>
        <v>17839.6908</v>
      </c>
      <c r="P57" s="69">
        <f t="shared" ref="P57:P68" si="9">+M57/B57-1</f>
        <v>126.0256774704004</v>
      </c>
      <c r="Q57" s="43">
        <f t="shared" ref="Q57:Q68" si="10">+N57-C57</f>
        <v>54445.581370000014</v>
      </c>
      <c r="R57" s="33">
        <f t="shared" ref="R57:R68" si="11">+N57/C57-1</f>
        <v>0.79963752806889077</v>
      </c>
      <c r="S57" s="1"/>
      <c r="T57" s="2"/>
    </row>
    <row r="58" spans="1:20" s="3" customFormat="1" x14ac:dyDescent="0.2">
      <c r="A58" s="10" t="s">
        <v>7</v>
      </c>
      <c r="B58" s="10">
        <v>44399.370840000003</v>
      </c>
      <c r="C58" s="41">
        <v>1004548.5461999999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53176.301249999997</v>
      </c>
      <c r="L58" s="42">
        <v>220989.83777000001</v>
      </c>
      <c r="M58" s="42">
        <v>136870.01708000002</v>
      </c>
      <c r="N58" s="42">
        <v>822724.32059000002</v>
      </c>
      <c r="O58" s="42">
        <f t="shared" si="8"/>
        <v>92470.646240000016</v>
      </c>
      <c r="P58" s="69">
        <f t="shared" si="9"/>
        <v>2.0827017250589495</v>
      </c>
      <c r="Q58" s="43">
        <f t="shared" si="10"/>
        <v>-181824.22560999985</v>
      </c>
      <c r="R58" s="33">
        <f t="shared" si="11"/>
        <v>-0.18100093449719623</v>
      </c>
      <c r="S58" s="1"/>
      <c r="T58" s="2"/>
    </row>
    <row r="59" spans="1:20" s="3" customFormat="1" x14ac:dyDescent="0.2">
      <c r="A59" s="10" t="s">
        <v>8</v>
      </c>
      <c r="B59" s="10">
        <v>34476.777760000004</v>
      </c>
      <c r="C59" s="41">
        <v>194485.98084999999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6698.3154100000002</v>
      </c>
      <c r="L59" s="42">
        <v>7508.1189199999999</v>
      </c>
      <c r="M59" s="42">
        <v>9149.1459900000009</v>
      </c>
      <c r="N59" s="42">
        <v>138207.78401999999</v>
      </c>
      <c r="O59" s="42">
        <f t="shared" si="8"/>
        <v>-25327.631770000004</v>
      </c>
      <c r="P59" s="69">
        <f t="shared" si="9"/>
        <v>-0.73462873898224768</v>
      </c>
      <c r="Q59" s="43">
        <f t="shared" si="10"/>
        <v>-56278.196830000001</v>
      </c>
      <c r="R59" s="33">
        <f t="shared" si="11"/>
        <v>-0.28936891278248655</v>
      </c>
      <c r="S59" s="1"/>
      <c r="T59" s="2"/>
    </row>
    <row r="60" spans="1:20" s="3" customFormat="1" x14ac:dyDescent="0.2">
      <c r="A60" s="10" t="s">
        <v>9</v>
      </c>
      <c r="B60" s="10">
        <v>33221.131560000002</v>
      </c>
      <c r="C60" s="41">
        <v>318489.90318999998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16035.14257</v>
      </c>
      <c r="L60" s="42">
        <v>28819.780070000001</v>
      </c>
      <c r="M60" s="42">
        <v>47070.821239999997</v>
      </c>
      <c r="N60" s="42">
        <v>314511.72619000002</v>
      </c>
      <c r="O60" s="42">
        <f t="shared" si="8"/>
        <v>13849.689679999996</v>
      </c>
      <c r="P60" s="69">
        <f t="shared" si="9"/>
        <v>0.41689397770772363</v>
      </c>
      <c r="Q60" s="43">
        <f t="shared" si="10"/>
        <v>-3978.1769999999669</v>
      </c>
      <c r="R60" s="33">
        <f t="shared" si="11"/>
        <v>-1.2490747619169351E-2</v>
      </c>
      <c r="S60" s="1"/>
      <c r="T60" s="2"/>
    </row>
    <row r="61" spans="1:20" s="3" customFormat="1" x14ac:dyDescent="0.2">
      <c r="A61" s="10" t="s">
        <v>10</v>
      </c>
      <c r="B61" s="10">
        <v>9713.2223599999998</v>
      </c>
      <c r="C61" s="41">
        <v>54862.068429999999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4661.0019499999999</v>
      </c>
      <c r="L61" s="42">
        <v>3725.89662</v>
      </c>
      <c r="M61" s="42">
        <v>10308.965840000001</v>
      </c>
      <c r="N61" s="42">
        <v>60610.042709999994</v>
      </c>
      <c r="O61" s="42">
        <f t="shared" si="8"/>
        <v>595.743480000001</v>
      </c>
      <c r="P61" s="69">
        <f t="shared" si="9"/>
        <v>6.1333248423646847E-2</v>
      </c>
      <c r="Q61" s="43">
        <f t="shared" si="10"/>
        <v>5747.9742799999949</v>
      </c>
      <c r="R61" s="33">
        <f t="shared" si="11"/>
        <v>0.10477137381967272</v>
      </c>
      <c r="S61" s="1"/>
      <c r="T61" s="2"/>
    </row>
    <row r="62" spans="1:20" s="3" customFormat="1" x14ac:dyDescent="0.2">
      <c r="A62" s="10" t="s">
        <v>11</v>
      </c>
      <c r="B62" s="10">
        <v>655.2183</v>
      </c>
      <c r="C62" s="41">
        <v>11280.871650000001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6088.3275199999998</v>
      </c>
      <c r="L62" s="42">
        <v>10999.886710000001</v>
      </c>
      <c r="M62" s="42">
        <v>2141.7007599999997</v>
      </c>
      <c r="N62" s="42">
        <v>51919.770559999997</v>
      </c>
      <c r="O62" s="42">
        <f t="shared" si="8"/>
        <v>1486.4824599999997</v>
      </c>
      <c r="P62" s="69">
        <f t="shared" si="9"/>
        <v>2.2686827580975679</v>
      </c>
      <c r="Q62" s="43">
        <f t="shared" si="10"/>
        <v>40638.898909999996</v>
      </c>
      <c r="R62" s="33">
        <f t="shared" si="11"/>
        <v>3.6024608887381495</v>
      </c>
      <c r="S62" s="1"/>
      <c r="T62" s="2"/>
    </row>
    <row r="63" spans="1:20" s="3" customFormat="1" x14ac:dyDescent="0.2">
      <c r="A63" s="10" t="s">
        <v>12</v>
      </c>
      <c r="B63" s="10">
        <v>1045361.84957</v>
      </c>
      <c r="C63" s="41">
        <v>8855237.83017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1074278.0788399999</v>
      </c>
      <c r="L63" s="42">
        <v>975531.19025999994</v>
      </c>
      <c r="M63" s="42">
        <v>979950.77178999991</v>
      </c>
      <c r="N63" s="42">
        <v>9236108.2633099984</v>
      </c>
      <c r="O63" s="42">
        <f t="shared" si="8"/>
        <v>-65411.077780000051</v>
      </c>
      <c r="P63" s="69">
        <f t="shared" si="9"/>
        <v>-6.2572665921284853E-2</v>
      </c>
      <c r="Q63" s="43">
        <f t="shared" si="10"/>
        <v>380870.43313999847</v>
      </c>
      <c r="R63" s="33">
        <f t="shared" si="11"/>
        <v>4.3010751426953764E-2</v>
      </c>
      <c r="S63" s="1"/>
      <c r="T63" s="2"/>
    </row>
    <row r="64" spans="1:20" s="3" customFormat="1" x14ac:dyDescent="0.2">
      <c r="A64" s="10" t="s">
        <v>13</v>
      </c>
      <c r="B64" s="10">
        <v>378756.63812000002</v>
      </c>
      <c r="C64" s="41">
        <v>2943361.1677200003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692802.33456999995</v>
      </c>
      <c r="L64" s="42">
        <v>393168.26675999997</v>
      </c>
      <c r="M64" s="42">
        <v>236593.17079999999</v>
      </c>
      <c r="N64" s="42">
        <v>4020435.9606999992</v>
      </c>
      <c r="O64" s="42">
        <f t="shared" si="8"/>
        <v>-142163.46732000003</v>
      </c>
      <c r="P64" s="69">
        <f t="shared" si="9"/>
        <v>-0.37534251023465603</v>
      </c>
      <c r="Q64" s="43">
        <f t="shared" si="10"/>
        <v>1077074.792979999</v>
      </c>
      <c r="R64" s="33">
        <f t="shared" si="11"/>
        <v>0.36593361521254542</v>
      </c>
      <c r="S64" s="1"/>
      <c r="T64" s="2"/>
    </row>
    <row r="65" spans="1:21" s="3" customFormat="1" x14ac:dyDescent="0.2">
      <c r="A65" s="10" t="s">
        <v>14</v>
      </c>
      <c r="B65" s="10">
        <v>158238.70669999998</v>
      </c>
      <c r="C65" s="41">
        <v>1572096.8293399999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163117.87969</v>
      </c>
      <c r="L65" s="42">
        <v>143758.97315999999</v>
      </c>
      <c r="M65" s="42">
        <v>138061.60800000001</v>
      </c>
      <c r="N65" s="42">
        <v>1381981.1112300002</v>
      </c>
      <c r="O65" s="42">
        <f t="shared" si="8"/>
        <v>-20177.098699999973</v>
      </c>
      <c r="P65" s="69">
        <f t="shared" si="9"/>
        <v>-0.12751051320365714</v>
      </c>
      <c r="Q65" s="43">
        <f t="shared" si="10"/>
        <v>-190115.71810999978</v>
      </c>
      <c r="R65" s="33">
        <f t="shared" si="11"/>
        <v>-0.12093130306090272</v>
      </c>
      <c r="S65" s="1"/>
      <c r="T65" s="2"/>
    </row>
    <row r="66" spans="1:21" s="3" customFormat="1" x14ac:dyDescent="0.2">
      <c r="A66" s="10" t="s">
        <v>15</v>
      </c>
      <c r="B66" s="10">
        <v>238092.76428</v>
      </c>
      <c r="C66" s="41">
        <v>2023779.0730299999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169347.00288999997</v>
      </c>
      <c r="L66" s="42">
        <v>106251.49298000001</v>
      </c>
      <c r="M66" s="42">
        <v>145362.63511999999</v>
      </c>
      <c r="N66" s="42">
        <v>1890647.2941699997</v>
      </c>
      <c r="O66" s="42">
        <f t="shared" si="8"/>
        <v>-92730.129160000011</v>
      </c>
      <c r="P66" s="69">
        <f t="shared" si="9"/>
        <v>-0.38947058908076793</v>
      </c>
      <c r="Q66" s="43">
        <f t="shared" si="10"/>
        <v>-133131.77886000019</v>
      </c>
      <c r="R66" s="33">
        <f t="shared" si="11"/>
        <v>-6.5783751118977385E-2</v>
      </c>
      <c r="S66" s="1"/>
      <c r="T66" s="2"/>
    </row>
    <row r="67" spans="1:21" s="3" customFormat="1" x14ac:dyDescent="0.2">
      <c r="A67" s="10" t="s">
        <v>16</v>
      </c>
      <c r="B67" s="10">
        <v>242345.69928999996</v>
      </c>
      <c r="C67" s="41">
        <v>2149090.12323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261547.55473000003</v>
      </c>
      <c r="L67" s="42">
        <v>237096.49634000001</v>
      </c>
      <c r="M67" s="42">
        <v>286333.32419999997</v>
      </c>
      <c r="N67" s="42">
        <v>2398916.6150200004</v>
      </c>
      <c r="O67" s="42">
        <f t="shared" si="8"/>
        <v>43987.624910000013</v>
      </c>
      <c r="P67" s="69">
        <f t="shared" si="9"/>
        <v>0.18150775953058185</v>
      </c>
      <c r="Q67" s="43">
        <f t="shared" si="10"/>
        <v>249826.49179000035</v>
      </c>
      <c r="R67" s="33">
        <f t="shared" si="11"/>
        <v>0.11624756406889114</v>
      </c>
      <c r="S67" s="1"/>
      <c r="T67" s="2"/>
    </row>
    <row r="68" spans="1:21" s="3" customFormat="1" x14ac:dyDescent="0.2">
      <c r="A68" s="115" t="s">
        <v>17</v>
      </c>
      <c r="B68" s="44">
        <v>2185402.9347799998</v>
      </c>
      <c r="C68" s="45">
        <v>19195320.220430002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2460732.8192999996</v>
      </c>
      <c r="L68" s="36">
        <v>2146016.5741400002</v>
      </c>
      <c r="M68" s="36">
        <v>2009823.4076200002</v>
      </c>
      <c r="N68" s="36">
        <v>20438596.296489999</v>
      </c>
      <c r="O68" s="36">
        <f t="shared" si="8"/>
        <v>-175579.52715999959</v>
      </c>
      <c r="P68" s="70">
        <f t="shared" si="9"/>
        <v>-8.0341947183151796E-2</v>
      </c>
      <c r="Q68" s="46">
        <f t="shared" si="10"/>
        <v>1243276.0760599971</v>
      </c>
      <c r="R68" s="37">
        <f t="shared" si="11"/>
        <v>6.4769749177549629E-2</v>
      </c>
      <c r="S68" s="1"/>
      <c r="T68" s="2"/>
    </row>
    <row r="69" spans="1:21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88"/>
      <c r="Q69" s="22"/>
      <c r="R69" s="22"/>
      <c r="S69" s="1"/>
      <c r="T69" s="2"/>
    </row>
    <row r="70" spans="1:21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84"/>
      <c r="S70" s="1"/>
      <c r="T70" s="2"/>
    </row>
    <row r="71" spans="1:21" s="3" customFormat="1" x14ac:dyDescent="0.2">
      <c r="A71" s="3" t="s">
        <v>19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1"/>
      <c r="T71" s="2"/>
    </row>
    <row r="72" spans="1:21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</row>
    <row r="73" spans="1:21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86"/>
      <c r="Q73" s="26"/>
      <c r="R73" s="26"/>
    </row>
    <row r="75" spans="1:21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"/>
      <c r="T75" s="2"/>
    </row>
    <row r="76" spans="1:21" s="3" customFormat="1" x14ac:dyDescent="0.2">
      <c r="A76" s="155" t="s">
        <v>91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"/>
      <c r="T76" s="2"/>
    </row>
    <row r="77" spans="1:21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"/>
      <c r="T77" s="2"/>
    </row>
    <row r="78" spans="1:21" s="3" customFormat="1" x14ac:dyDescent="0.2">
      <c r="A78" s="113"/>
      <c r="B78" s="113"/>
      <c r="C78" s="11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13"/>
      <c r="S78" s="1"/>
      <c r="T78" s="2"/>
    </row>
    <row r="79" spans="1:21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2"/>
      <c r="I79" s="162"/>
      <c r="J79" s="162"/>
      <c r="K79" s="162"/>
      <c r="L79" s="162"/>
      <c r="M79" s="162"/>
      <c r="N79" s="163"/>
      <c r="O79" s="161" t="s">
        <v>94</v>
      </c>
      <c r="P79" s="163"/>
      <c r="Q79" s="158" t="s">
        <v>95</v>
      </c>
      <c r="R79" s="158"/>
      <c r="S79" s="1"/>
      <c r="T79" s="2"/>
    </row>
    <row r="80" spans="1:21" s="3" customFormat="1" x14ac:dyDescent="0.2">
      <c r="A80" s="157"/>
      <c r="B80" s="115" t="s">
        <v>96</v>
      </c>
      <c r="C80" s="114" t="s">
        <v>97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73</v>
      </c>
      <c r="K80" s="8" t="s">
        <v>77</v>
      </c>
      <c r="L80" s="8" t="s">
        <v>84</v>
      </c>
      <c r="M80" s="8" t="s">
        <v>92</v>
      </c>
      <c r="N80" s="8" t="s">
        <v>93</v>
      </c>
      <c r="O80" s="8" t="s">
        <v>4</v>
      </c>
      <c r="P80" s="8" t="s">
        <v>5</v>
      </c>
      <c r="Q80" s="9" t="s">
        <v>4</v>
      </c>
      <c r="R80" s="114" t="s">
        <v>5</v>
      </c>
      <c r="S80" s="1"/>
      <c r="T80" s="2"/>
    </row>
    <row r="81" spans="1:20" s="3" customFormat="1" x14ac:dyDescent="0.2">
      <c r="A81" s="10" t="s">
        <v>6</v>
      </c>
      <c r="B81" s="10">
        <v>141.55600000000001</v>
      </c>
      <c r="C81" s="42">
        <v>752.21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12980.87988</v>
      </c>
      <c r="L81" s="47">
        <v>18116.634550000002</v>
      </c>
      <c r="M81" s="47">
        <v>17002.064289999998</v>
      </c>
      <c r="N81" s="47">
        <v>114623.05226999999</v>
      </c>
      <c r="O81" s="12">
        <f t="shared" ref="O81:O92" si="12">+M81-B81</f>
        <v>16860.508289999998</v>
      </c>
      <c r="P81" s="82">
        <f t="shared" ref="P81:P92" si="13">+M81/B81-1</f>
        <v>119.10839731272428</v>
      </c>
      <c r="Q81" s="13">
        <f t="shared" ref="Q81:Q92" si="14">+N81-C81</f>
        <v>113870.84226999998</v>
      </c>
      <c r="R81" s="61">
        <f t="shared" ref="R81:R92" si="15">+N81/C81-1</f>
        <v>151.38171823028142</v>
      </c>
      <c r="S81" s="1"/>
      <c r="T81" s="2"/>
    </row>
    <row r="82" spans="1:20" s="3" customFormat="1" x14ac:dyDescent="0.2">
      <c r="A82" s="10" t="s">
        <v>7</v>
      </c>
      <c r="B82" s="10">
        <v>13040.578220000001</v>
      </c>
      <c r="C82" s="42">
        <v>504220.17248000007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14933.752600000002</v>
      </c>
      <c r="L82" s="47">
        <v>44153.998310000003</v>
      </c>
      <c r="M82" s="47">
        <v>13241.99368</v>
      </c>
      <c r="N82" s="47">
        <v>253349.46577999997</v>
      </c>
      <c r="O82" s="12">
        <f t="shared" si="12"/>
        <v>201.41545999999835</v>
      </c>
      <c r="P82" s="82">
        <f t="shared" si="13"/>
        <v>1.5445285983645363E-2</v>
      </c>
      <c r="Q82" s="13">
        <f t="shared" si="14"/>
        <v>-250870.7067000001</v>
      </c>
      <c r="R82" s="61">
        <f t="shared" si="15"/>
        <v>-0.49754198739430822</v>
      </c>
      <c r="S82" s="1"/>
      <c r="T82" s="2"/>
    </row>
    <row r="83" spans="1:20" s="3" customFormat="1" x14ac:dyDescent="0.2">
      <c r="A83" s="10" t="s">
        <v>8</v>
      </c>
      <c r="B83" s="10">
        <v>19425.309370000003</v>
      </c>
      <c r="C83" s="42">
        <v>91870.745650000012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5039.0969400000004</v>
      </c>
      <c r="L83" s="47">
        <v>5359.8291300000001</v>
      </c>
      <c r="M83" s="47">
        <v>5419.5008799999996</v>
      </c>
      <c r="N83" s="47">
        <v>53147.474320000008</v>
      </c>
      <c r="O83" s="12">
        <f t="shared" si="12"/>
        <v>-14005.808490000003</v>
      </c>
      <c r="P83" s="82">
        <f t="shared" si="13"/>
        <v>-0.72100825903088306</v>
      </c>
      <c r="Q83" s="13">
        <f t="shared" si="14"/>
        <v>-38723.271330000003</v>
      </c>
      <c r="R83" s="61">
        <f t="shared" si="15"/>
        <v>-0.42149730097461113</v>
      </c>
      <c r="S83" s="1"/>
      <c r="T83" s="2"/>
    </row>
    <row r="84" spans="1:20" s="3" customFormat="1" x14ac:dyDescent="0.2">
      <c r="A84" s="10" t="s">
        <v>9</v>
      </c>
      <c r="B84" s="10">
        <v>22849.179250000001</v>
      </c>
      <c r="C84" s="42">
        <v>228338.15543000004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9958.0248900000006</v>
      </c>
      <c r="L84" s="47">
        <v>21918.267670000001</v>
      </c>
      <c r="M84" s="47">
        <v>19657.56568</v>
      </c>
      <c r="N84" s="47">
        <v>204582.29955999998</v>
      </c>
      <c r="O84" s="12">
        <f t="shared" si="12"/>
        <v>-3191.6135700000013</v>
      </c>
      <c r="P84" s="82">
        <f t="shared" si="13"/>
        <v>-0.13968175990391429</v>
      </c>
      <c r="Q84" s="13">
        <f t="shared" si="14"/>
        <v>-23755.855870000058</v>
      </c>
      <c r="R84" s="61">
        <f t="shared" si="15"/>
        <v>-0.10403804754077872</v>
      </c>
      <c r="S84" s="1"/>
      <c r="T84" s="2"/>
    </row>
    <row r="85" spans="1:20" s="3" customFormat="1" x14ac:dyDescent="0.2">
      <c r="A85" s="10" t="s">
        <v>10</v>
      </c>
      <c r="B85" s="10">
        <v>7113.2223600000007</v>
      </c>
      <c r="C85" s="42">
        <v>36408.131260000002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1767.54926</v>
      </c>
      <c r="L85" s="47">
        <v>619.04688999999996</v>
      </c>
      <c r="M85" s="47">
        <v>7237.06603</v>
      </c>
      <c r="N85" s="47">
        <v>36455.830399999999</v>
      </c>
      <c r="O85" s="12">
        <f t="shared" si="12"/>
        <v>123.84366999999929</v>
      </c>
      <c r="P85" s="82">
        <f t="shared" si="13"/>
        <v>1.7410347059641174E-2</v>
      </c>
      <c r="Q85" s="13">
        <f t="shared" si="14"/>
        <v>47.699139999996987</v>
      </c>
      <c r="R85" s="61">
        <f t="shared" si="15"/>
        <v>1.3101232705234889E-3</v>
      </c>
      <c r="S85" s="1"/>
      <c r="T85" s="2"/>
    </row>
    <row r="86" spans="1:20" s="3" customFormat="1" x14ac:dyDescent="0.2">
      <c r="A86" s="10" t="s">
        <v>11</v>
      </c>
      <c r="B86" s="10">
        <v>551.78247999999996</v>
      </c>
      <c r="C86" s="42">
        <v>6586.0704100000003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1068.1001000000001</v>
      </c>
      <c r="L86" s="47">
        <v>5569.8706600000005</v>
      </c>
      <c r="M86" s="47">
        <v>894.7115</v>
      </c>
      <c r="N86" s="47">
        <v>10549.41309</v>
      </c>
      <c r="O86" s="12">
        <f t="shared" si="12"/>
        <v>342.92902000000004</v>
      </c>
      <c r="P86" s="82">
        <f t="shared" si="13"/>
        <v>0.62149312895907838</v>
      </c>
      <c r="Q86" s="13">
        <f t="shared" si="14"/>
        <v>3963.3426799999997</v>
      </c>
      <c r="R86" s="61">
        <f t="shared" si="15"/>
        <v>0.60177654250131218</v>
      </c>
      <c r="S86" s="1"/>
      <c r="T86" s="2"/>
    </row>
    <row r="87" spans="1:20" s="3" customFormat="1" x14ac:dyDescent="0.2">
      <c r="A87" s="10" t="s">
        <v>12</v>
      </c>
      <c r="B87" s="10">
        <v>518347.05516999995</v>
      </c>
      <c r="C87" s="42">
        <v>4189430.7922700001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405828.91102</v>
      </c>
      <c r="L87" s="47">
        <v>435563.64971999999</v>
      </c>
      <c r="M87" s="47">
        <v>430430.59155000001</v>
      </c>
      <c r="N87" s="47">
        <v>3993842.8196800002</v>
      </c>
      <c r="O87" s="12">
        <f t="shared" si="12"/>
        <v>-87916.463619999937</v>
      </c>
      <c r="P87" s="82">
        <f t="shared" si="13"/>
        <v>-0.16960926611450777</v>
      </c>
      <c r="Q87" s="13">
        <f t="shared" si="14"/>
        <v>-195587.9725899999</v>
      </c>
      <c r="R87" s="61">
        <f t="shared" si="15"/>
        <v>-4.6686049319846323E-2</v>
      </c>
      <c r="S87" s="1"/>
      <c r="T87" s="2"/>
    </row>
    <row r="88" spans="1:20" s="3" customFormat="1" x14ac:dyDescent="0.2">
      <c r="A88" s="10" t="s">
        <v>13</v>
      </c>
      <c r="B88" s="10">
        <v>57972.748409999993</v>
      </c>
      <c r="C88" s="42">
        <v>599765.98028999998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133889.4014</v>
      </c>
      <c r="L88" s="47">
        <v>64947.973250000003</v>
      </c>
      <c r="M88" s="47">
        <v>57670.67901</v>
      </c>
      <c r="N88" s="47">
        <v>787237.93646</v>
      </c>
      <c r="O88" s="12">
        <f t="shared" si="12"/>
        <v>-302.06939999999304</v>
      </c>
      <c r="P88" s="82">
        <f t="shared" si="13"/>
        <v>-5.2105413023317837E-3</v>
      </c>
      <c r="Q88" s="13">
        <f t="shared" si="14"/>
        <v>187471.95617000002</v>
      </c>
      <c r="R88" s="61">
        <f t="shared" si="15"/>
        <v>0.31257517486962705</v>
      </c>
      <c r="S88" s="1"/>
      <c r="T88" s="2"/>
    </row>
    <row r="89" spans="1:20" s="3" customFormat="1" x14ac:dyDescent="0.2">
      <c r="A89" s="10" t="s">
        <v>14</v>
      </c>
      <c r="B89" s="10">
        <v>117285.76495</v>
      </c>
      <c r="C89" s="42">
        <v>1067789.6846000003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105468.89261</v>
      </c>
      <c r="L89" s="47">
        <v>90614.081789999997</v>
      </c>
      <c r="M89" s="47">
        <v>82247.940459999998</v>
      </c>
      <c r="N89" s="47">
        <v>887493.90144999989</v>
      </c>
      <c r="O89" s="12">
        <f t="shared" si="12"/>
        <v>-35037.824489999999</v>
      </c>
      <c r="P89" s="82">
        <f t="shared" si="13"/>
        <v>-0.29873893481393032</v>
      </c>
      <c r="Q89" s="13">
        <f t="shared" si="14"/>
        <v>-180295.78315000038</v>
      </c>
      <c r="R89" s="61">
        <f t="shared" si="15"/>
        <v>-0.16884952697172773</v>
      </c>
      <c r="S89" s="1"/>
      <c r="T89" s="2"/>
    </row>
    <row r="90" spans="1:20" s="3" customFormat="1" x14ac:dyDescent="0.2">
      <c r="A90" s="10" t="s">
        <v>15</v>
      </c>
      <c r="B90" s="10">
        <v>151073.65669</v>
      </c>
      <c r="C90" s="42">
        <v>1379024.9886500002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116266.92959</v>
      </c>
      <c r="L90" s="47">
        <v>67894.127790000013</v>
      </c>
      <c r="M90" s="47">
        <v>90448.964330000003</v>
      </c>
      <c r="N90" s="47">
        <v>1283020.1592100002</v>
      </c>
      <c r="O90" s="12">
        <f t="shared" si="12"/>
        <v>-60624.692360000001</v>
      </c>
      <c r="P90" s="82">
        <f t="shared" si="13"/>
        <v>-0.40129228144917817</v>
      </c>
      <c r="Q90" s="13">
        <f t="shared" si="14"/>
        <v>-96004.829440000001</v>
      </c>
      <c r="R90" s="61">
        <f t="shared" si="15"/>
        <v>-6.961790412078328E-2</v>
      </c>
      <c r="S90" s="1"/>
      <c r="T90" s="2"/>
    </row>
    <row r="91" spans="1:20" s="3" customFormat="1" x14ac:dyDescent="0.2">
      <c r="A91" s="10" t="s">
        <v>16</v>
      </c>
      <c r="B91" s="10">
        <v>134478.10576999999</v>
      </c>
      <c r="C91" s="42">
        <v>1188818.3864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127000.91299</v>
      </c>
      <c r="L91" s="47">
        <v>126886.18184999999</v>
      </c>
      <c r="M91" s="47">
        <v>146509.66081</v>
      </c>
      <c r="N91" s="47">
        <v>1196811.0523999999</v>
      </c>
      <c r="O91" s="12">
        <f t="shared" si="12"/>
        <v>12031.555040000007</v>
      </c>
      <c r="P91" s="82">
        <f t="shared" si="13"/>
        <v>8.9468504713903219E-2</v>
      </c>
      <c r="Q91" s="13">
        <f t="shared" si="14"/>
        <v>7992.6659999999683</v>
      </c>
      <c r="R91" s="61">
        <f t="shared" si="15"/>
        <v>6.7232018712324315E-3</v>
      </c>
      <c r="S91" s="1"/>
      <c r="T91" s="2"/>
    </row>
    <row r="92" spans="1:20" s="20" customFormat="1" x14ac:dyDescent="0.2">
      <c r="A92" s="115" t="s">
        <v>17</v>
      </c>
      <c r="B92" s="44">
        <v>1042278.9586699998</v>
      </c>
      <c r="C92" s="36">
        <v>9293005.3174400013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934202.45128000004</v>
      </c>
      <c r="L92" s="48">
        <v>881643.66160999995</v>
      </c>
      <c r="M92" s="48">
        <v>870760.73822000006</v>
      </c>
      <c r="N92" s="48">
        <v>8821113.4046199992</v>
      </c>
      <c r="O92" s="35">
        <f t="shared" si="12"/>
        <v>-171518.22044999979</v>
      </c>
      <c r="P92" s="118">
        <f t="shared" si="13"/>
        <v>-0.16456076276246201</v>
      </c>
      <c r="Q92" s="18">
        <f t="shared" si="14"/>
        <v>-471891.91282000206</v>
      </c>
      <c r="R92" s="62">
        <f t="shared" si="15"/>
        <v>-5.0779257807419098E-2</v>
      </c>
      <c r="S92" s="38"/>
      <c r="T92" s="63"/>
    </row>
    <row r="93" spans="1:20" s="3" customFormat="1" x14ac:dyDescent="0.2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87"/>
      <c r="Q93" s="49"/>
      <c r="S93" s="1"/>
      <c r="T93" s="2"/>
    </row>
    <row r="94" spans="1:20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84"/>
      <c r="S94" s="1"/>
      <c r="T94" s="2"/>
    </row>
    <row r="95" spans="1:20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84"/>
      <c r="S95" s="1"/>
      <c r="T95" s="2"/>
    </row>
    <row r="96" spans="1:20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84"/>
      <c r="S96" s="1"/>
      <c r="T96" s="2"/>
    </row>
    <row r="99" spans="1:21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"/>
      <c r="T99" s="2"/>
    </row>
    <row r="100" spans="1:21" s="3" customFormat="1" x14ac:dyDescent="0.2">
      <c r="A100" s="155" t="s">
        <v>91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"/>
      <c r="T100" s="2"/>
    </row>
    <row r="101" spans="1:21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"/>
      <c r="T101" s="2"/>
    </row>
    <row r="102" spans="1:21" s="3" customFormat="1" x14ac:dyDescent="0.2">
      <c r="A102" s="113"/>
      <c r="B102" s="113"/>
      <c r="C102" s="113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113"/>
      <c r="S102" s="1"/>
      <c r="T102" s="2"/>
    </row>
    <row r="103" spans="1:21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2"/>
      <c r="I103" s="162"/>
      <c r="J103" s="162"/>
      <c r="K103" s="162"/>
      <c r="L103" s="162"/>
      <c r="M103" s="162"/>
      <c r="N103" s="163"/>
      <c r="O103" s="161" t="s">
        <v>94</v>
      </c>
      <c r="P103" s="163"/>
      <c r="Q103" s="158" t="s">
        <v>95</v>
      </c>
      <c r="R103" s="158"/>
      <c r="S103" s="1"/>
      <c r="T103" s="2"/>
    </row>
    <row r="104" spans="1:21" s="3" customFormat="1" x14ac:dyDescent="0.2">
      <c r="A104" s="157"/>
      <c r="B104" s="115" t="s">
        <v>96</v>
      </c>
      <c r="C104" s="114" t="s">
        <v>97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73</v>
      </c>
      <c r="K104" s="8" t="s">
        <v>77</v>
      </c>
      <c r="L104" s="8" t="s">
        <v>84</v>
      </c>
      <c r="M104" s="8" t="s">
        <v>92</v>
      </c>
      <c r="N104" s="8" t="s">
        <v>93</v>
      </c>
      <c r="O104" s="8" t="s">
        <v>4</v>
      </c>
      <c r="P104" s="8" t="s">
        <v>5</v>
      </c>
      <c r="Q104" s="9" t="s">
        <v>4</v>
      </c>
      <c r="R104" s="114" t="s">
        <v>5</v>
      </c>
      <c r="S104" s="1"/>
      <c r="T104" s="2"/>
    </row>
    <row r="105" spans="1:21" s="3" customFormat="1" x14ac:dyDescent="0.2">
      <c r="A105" s="10" t="s">
        <v>6</v>
      </c>
      <c r="B105" s="10">
        <v>0</v>
      </c>
      <c r="C105" s="47">
        <v>67335.616620000001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0</v>
      </c>
      <c r="L105" s="47">
        <v>50</v>
      </c>
      <c r="M105" s="47">
        <v>979.18250999999998</v>
      </c>
      <c r="N105" s="47">
        <v>7910.3557199999996</v>
      </c>
      <c r="O105" s="12">
        <f t="shared" ref="O105:O116" si="16">+M105-B105</f>
        <v>979.18250999999998</v>
      </c>
      <c r="P105" s="59">
        <v>0</v>
      </c>
      <c r="Q105" s="13">
        <f t="shared" ref="Q105:Q116" si="17">+N105-C105</f>
        <v>-59425.260900000001</v>
      </c>
      <c r="R105" s="61">
        <f t="shared" ref="R105:R116" si="18">+N105/C105-1</f>
        <v>-0.88252345315791658</v>
      </c>
      <c r="S105" s="1"/>
      <c r="T105" s="2"/>
    </row>
    <row r="106" spans="1:21" s="3" customFormat="1" x14ac:dyDescent="0.2">
      <c r="A106" s="10" t="s">
        <v>7</v>
      </c>
      <c r="B106" s="10">
        <v>31358.79262</v>
      </c>
      <c r="C106" s="47">
        <v>500328.37371999997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38242.548649999997</v>
      </c>
      <c r="L106" s="47">
        <v>176835.83946000002</v>
      </c>
      <c r="M106" s="47">
        <v>123628.02340000001</v>
      </c>
      <c r="N106" s="47">
        <v>569374.85480999993</v>
      </c>
      <c r="O106" s="12">
        <f t="shared" si="16"/>
        <v>92269.230780000013</v>
      </c>
      <c r="P106" s="59">
        <f t="shared" ref="P106:P116" si="19">+M106/B106-1</f>
        <v>2.9423719177616734</v>
      </c>
      <c r="Q106" s="13">
        <f t="shared" si="17"/>
        <v>69046.481089999957</v>
      </c>
      <c r="R106" s="61">
        <f t="shared" si="18"/>
        <v>0.13800232950338454</v>
      </c>
      <c r="S106" s="1"/>
      <c r="T106" s="2"/>
    </row>
    <row r="107" spans="1:21" s="3" customFormat="1" x14ac:dyDescent="0.2">
      <c r="A107" s="10" t="s">
        <v>8</v>
      </c>
      <c r="B107" s="10">
        <v>15051.46839</v>
      </c>
      <c r="C107" s="47">
        <v>102615.2352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1659.21847</v>
      </c>
      <c r="L107" s="47">
        <v>2148.2897899999998</v>
      </c>
      <c r="M107" s="47">
        <v>3729.6451099999999</v>
      </c>
      <c r="N107" s="47">
        <v>85060.309699999998</v>
      </c>
      <c r="O107" s="12">
        <f t="shared" si="16"/>
        <v>-11321.823280000001</v>
      </c>
      <c r="P107" s="59">
        <f t="shared" si="19"/>
        <v>-0.75220722567653753</v>
      </c>
      <c r="Q107" s="13">
        <f t="shared" si="17"/>
        <v>-17554.925499999998</v>
      </c>
      <c r="R107" s="61">
        <f t="shared" si="18"/>
        <v>-0.17107523522978774</v>
      </c>
      <c r="S107" s="1"/>
      <c r="T107" s="51"/>
      <c r="U107" s="52"/>
    </row>
    <row r="108" spans="1:21" s="3" customFormat="1" x14ac:dyDescent="0.2">
      <c r="A108" s="10" t="s">
        <v>9</v>
      </c>
      <c r="B108" s="10">
        <v>10371.952310000001</v>
      </c>
      <c r="C108" s="47">
        <v>90151.747759999998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6077.1176799999994</v>
      </c>
      <c r="L108" s="47">
        <v>6901.5124000000005</v>
      </c>
      <c r="M108" s="47">
        <v>27413.255559999998</v>
      </c>
      <c r="N108" s="47">
        <v>109929.42663</v>
      </c>
      <c r="O108" s="12">
        <f t="shared" si="16"/>
        <v>17041.303249999997</v>
      </c>
      <c r="P108" s="59">
        <f t="shared" si="19"/>
        <v>1.6430178948634211</v>
      </c>
      <c r="Q108" s="13">
        <f t="shared" si="17"/>
        <v>19777.678870000003</v>
      </c>
      <c r="R108" s="61">
        <f t="shared" si="18"/>
        <v>0.21938209032454603</v>
      </c>
      <c r="S108" s="1"/>
      <c r="T108" s="2"/>
    </row>
    <row r="109" spans="1:21" s="3" customFormat="1" x14ac:dyDescent="0.2">
      <c r="A109" s="10" t="s">
        <v>10</v>
      </c>
      <c r="B109" s="10">
        <v>2600</v>
      </c>
      <c r="C109" s="47">
        <v>18453.937170000001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2893.4526900000001</v>
      </c>
      <c r="L109" s="47">
        <v>3106.8497299999999</v>
      </c>
      <c r="M109" s="47">
        <v>3071.8998099999999</v>
      </c>
      <c r="N109" s="47">
        <v>24154.212309999999</v>
      </c>
      <c r="O109" s="12">
        <f t="shared" si="16"/>
        <v>471.89980999999989</v>
      </c>
      <c r="P109" s="59">
        <f t="shared" si="19"/>
        <v>0.18149992692307682</v>
      </c>
      <c r="Q109" s="13">
        <f t="shared" si="17"/>
        <v>5700.2751399999979</v>
      </c>
      <c r="R109" s="61">
        <f t="shared" si="18"/>
        <v>0.3088920856014814</v>
      </c>
      <c r="S109" s="1"/>
      <c r="T109" s="2"/>
    </row>
    <row r="110" spans="1:21" s="3" customFormat="1" x14ac:dyDescent="0.2">
      <c r="A110" s="10" t="s">
        <v>11</v>
      </c>
      <c r="B110" s="10">
        <v>103.43582000000001</v>
      </c>
      <c r="C110" s="47">
        <v>4694.8012399999998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5020.2274200000002</v>
      </c>
      <c r="L110" s="47">
        <v>5430.0160500000002</v>
      </c>
      <c r="M110" s="47">
        <v>1246.9892600000001</v>
      </c>
      <c r="N110" s="47">
        <v>41370.357470000003</v>
      </c>
      <c r="O110" s="12">
        <f t="shared" si="16"/>
        <v>1143.5534400000001</v>
      </c>
      <c r="P110" s="59">
        <f t="shared" si="19"/>
        <v>11.055681097708705</v>
      </c>
      <c r="Q110" s="13">
        <f t="shared" si="17"/>
        <v>36675.556230000002</v>
      </c>
      <c r="R110" s="61">
        <f t="shared" si="18"/>
        <v>7.811950784523523</v>
      </c>
      <c r="S110" s="1"/>
      <c r="T110" s="2"/>
    </row>
    <row r="111" spans="1:21" s="3" customFormat="1" x14ac:dyDescent="0.2">
      <c r="A111" s="10" t="s">
        <v>12</v>
      </c>
      <c r="B111" s="10">
        <v>527014.79440000001</v>
      </c>
      <c r="C111" s="47">
        <v>4665807.0378999999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668449.16781999997</v>
      </c>
      <c r="L111" s="47">
        <v>539967.54053999996</v>
      </c>
      <c r="M111" s="47">
        <v>549520.18024000002</v>
      </c>
      <c r="N111" s="47">
        <v>5242265.4436299987</v>
      </c>
      <c r="O111" s="12">
        <f t="shared" si="16"/>
        <v>22505.385840000003</v>
      </c>
      <c r="P111" s="59">
        <f t="shared" si="19"/>
        <v>4.2703518153834885E-2</v>
      </c>
      <c r="Q111" s="13">
        <f t="shared" si="17"/>
        <v>576458.40572999883</v>
      </c>
      <c r="R111" s="61">
        <f t="shared" si="18"/>
        <v>0.12354955981837024</v>
      </c>
      <c r="S111" s="1"/>
      <c r="T111" s="2"/>
    </row>
    <row r="112" spans="1:21" s="3" customFormat="1" x14ac:dyDescent="0.2">
      <c r="A112" s="10" t="s">
        <v>13</v>
      </c>
      <c r="B112" s="10">
        <v>320783.88970999996</v>
      </c>
      <c r="C112" s="47">
        <v>2343595.1874299999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558912.93316999997</v>
      </c>
      <c r="L112" s="47">
        <v>328220.29350999999</v>
      </c>
      <c r="M112" s="47">
        <v>178922.49179</v>
      </c>
      <c r="N112" s="47">
        <v>3233198.0242399997</v>
      </c>
      <c r="O112" s="12">
        <f t="shared" si="16"/>
        <v>-141861.39791999996</v>
      </c>
      <c r="P112" s="59">
        <f t="shared" si="19"/>
        <v>-0.44223354872418219</v>
      </c>
      <c r="Q112" s="13">
        <f t="shared" si="17"/>
        <v>889602.83680999978</v>
      </c>
      <c r="R112" s="61">
        <f t="shared" si="18"/>
        <v>0.37958895016572525</v>
      </c>
      <c r="S112" s="1"/>
      <c r="T112" s="2"/>
    </row>
    <row r="113" spans="1:20" s="3" customFormat="1" x14ac:dyDescent="0.2">
      <c r="A113" s="10" t="s">
        <v>14</v>
      </c>
      <c r="B113" s="10">
        <v>40952.941749999998</v>
      </c>
      <c r="C113" s="47">
        <v>504307.14473999996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57648.987079999999</v>
      </c>
      <c r="L113" s="47">
        <v>53144.891369999998</v>
      </c>
      <c r="M113" s="47">
        <v>55813.667540000002</v>
      </c>
      <c r="N113" s="47">
        <v>494487.20977999998</v>
      </c>
      <c r="O113" s="12">
        <f t="shared" si="16"/>
        <v>14860.725790000004</v>
      </c>
      <c r="P113" s="59">
        <f t="shared" si="19"/>
        <v>0.36287321874746659</v>
      </c>
      <c r="Q113" s="13">
        <f t="shared" si="17"/>
        <v>-9819.9349599999841</v>
      </c>
      <c r="R113" s="61">
        <f t="shared" si="18"/>
        <v>-1.947213134381176E-2</v>
      </c>
      <c r="S113" s="1"/>
      <c r="T113" s="2"/>
    </row>
    <row r="114" spans="1:20" s="3" customFormat="1" x14ac:dyDescent="0.2">
      <c r="A114" s="10" t="s">
        <v>15</v>
      </c>
      <c r="B114" s="10">
        <v>87019.10759</v>
      </c>
      <c r="C114" s="47">
        <v>644754.08438000001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53080.073299999996</v>
      </c>
      <c r="L114" s="47">
        <v>38357.365189999997</v>
      </c>
      <c r="M114" s="47">
        <v>54913.670789999996</v>
      </c>
      <c r="N114" s="47">
        <v>607627.13495999994</v>
      </c>
      <c r="O114" s="12">
        <f t="shared" si="16"/>
        <v>-32105.436800000003</v>
      </c>
      <c r="P114" s="59">
        <f t="shared" si="19"/>
        <v>-0.36894697830352685</v>
      </c>
      <c r="Q114" s="13">
        <f t="shared" si="17"/>
        <v>-37126.949420000077</v>
      </c>
      <c r="R114" s="61">
        <f t="shared" si="18"/>
        <v>-5.7583116291076486E-2</v>
      </c>
      <c r="S114" s="1"/>
      <c r="T114" s="2"/>
    </row>
    <row r="115" spans="1:20" s="3" customFormat="1" x14ac:dyDescent="0.2">
      <c r="A115" s="10" t="s">
        <v>16</v>
      </c>
      <c r="B115" s="10">
        <v>107867.59351999999</v>
      </c>
      <c r="C115" s="47">
        <v>960271.73682999995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134546.64174000002</v>
      </c>
      <c r="L115" s="47">
        <v>110210.31449</v>
      </c>
      <c r="M115" s="47">
        <v>139823.66338999997</v>
      </c>
      <c r="N115" s="47">
        <v>1202105.56262</v>
      </c>
      <c r="O115" s="12">
        <f t="shared" si="16"/>
        <v>31956.069869999978</v>
      </c>
      <c r="P115" s="59">
        <f t="shared" si="19"/>
        <v>0.29625273752004966</v>
      </c>
      <c r="Q115" s="13">
        <f t="shared" si="17"/>
        <v>241833.82579000003</v>
      </c>
      <c r="R115" s="61">
        <f t="shared" si="18"/>
        <v>0.25183894986676325</v>
      </c>
      <c r="S115" s="1"/>
      <c r="T115" s="2"/>
    </row>
    <row r="116" spans="1:20" s="3" customFormat="1" x14ac:dyDescent="0.2">
      <c r="A116" s="115" t="s">
        <v>17</v>
      </c>
      <c r="B116" s="44">
        <v>1143123.9761100002</v>
      </c>
      <c r="C116" s="48">
        <v>9902314.9029900003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1526530.3680199997</v>
      </c>
      <c r="L116" s="48">
        <v>1264372.9125299999</v>
      </c>
      <c r="M116" s="48">
        <v>1139062.6693999998</v>
      </c>
      <c r="N116" s="48">
        <v>11617482.891869998</v>
      </c>
      <c r="O116" s="12">
        <f t="shared" si="16"/>
        <v>-4061.3067100003827</v>
      </c>
      <c r="P116" s="59">
        <f t="shared" si="19"/>
        <v>-3.5528138634803863E-3</v>
      </c>
      <c r="Q116" s="13">
        <f t="shared" si="17"/>
        <v>1715167.9888799973</v>
      </c>
      <c r="R116" s="61">
        <f t="shared" si="18"/>
        <v>0.17320879063966177</v>
      </c>
      <c r="S116" s="1"/>
      <c r="T116" s="2"/>
    </row>
    <row r="117" spans="1:20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84"/>
      <c r="S117" s="1"/>
      <c r="T117" s="2"/>
    </row>
    <row r="118" spans="1:20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84"/>
      <c r="S118" s="1"/>
      <c r="T118" s="2"/>
    </row>
    <row r="119" spans="1:20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84"/>
      <c r="Q119" s="15"/>
      <c r="S119" s="1"/>
      <c r="T119" s="2"/>
    </row>
    <row r="120" spans="1:20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84"/>
      <c r="S120" s="1"/>
      <c r="T120" s="2"/>
    </row>
  </sheetData>
  <mergeCells count="40">
    <mergeCell ref="A2:R2"/>
    <mergeCell ref="A3:R3"/>
    <mergeCell ref="A4:R4"/>
    <mergeCell ref="A6:A7"/>
    <mergeCell ref="B6:C6"/>
    <mergeCell ref="D6:N6"/>
    <mergeCell ref="O6:P6"/>
    <mergeCell ref="Q6:R6"/>
    <mergeCell ref="A27:R27"/>
    <mergeCell ref="A28:R28"/>
    <mergeCell ref="A29:R29"/>
    <mergeCell ref="A31:A32"/>
    <mergeCell ref="B31:C31"/>
    <mergeCell ref="D31:N31"/>
    <mergeCell ref="O31:P31"/>
    <mergeCell ref="Q31:R31"/>
    <mergeCell ref="A51:R51"/>
    <mergeCell ref="A52:R52"/>
    <mergeCell ref="A53:R53"/>
    <mergeCell ref="A55:A56"/>
    <mergeCell ref="B55:C55"/>
    <mergeCell ref="D55:N55"/>
    <mergeCell ref="O55:P55"/>
    <mergeCell ref="Q55:R55"/>
    <mergeCell ref="A75:R75"/>
    <mergeCell ref="A76:R76"/>
    <mergeCell ref="A77:R77"/>
    <mergeCell ref="A79:A80"/>
    <mergeCell ref="B79:C79"/>
    <mergeCell ref="D79:N79"/>
    <mergeCell ref="O79:P79"/>
    <mergeCell ref="Q79:R79"/>
    <mergeCell ref="A99:R99"/>
    <mergeCell ref="A100:R100"/>
    <mergeCell ref="A101:R101"/>
    <mergeCell ref="A103:A104"/>
    <mergeCell ref="B103:C103"/>
    <mergeCell ref="D103:N103"/>
    <mergeCell ref="O103:P103"/>
    <mergeCell ref="Q103:R103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9"/>
  <sheetViews>
    <sheetView topLeftCell="A8" workbookViewId="0">
      <selection activeCell="V31" sqref="V31"/>
    </sheetView>
  </sheetViews>
  <sheetFormatPr baseColWidth="10" defaultColWidth="11.42578125" defaultRowHeight="11.25" x14ac:dyDescent="0.2"/>
  <cols>
    <col min="1" max="1" width="21.5703125" style="53" customWidth="1"/>
    <col min="2" max="2" width="11.5703125" style="53" customWidth="1"/>
    <col min="3" max="3" width="14.42578125" style="53" customWidth="1"/>
    <col min="4" max="4" width="10" style="53" customWidth="1"/>
    <col min="5" max="5" width="9.5703125" style="53" customWidth="1"/>
    <col min="6" max="6" width="10.28515625" style="53" customWidth="1"/>
    <col min="7" max="7" width="9.85546875" style="53" customWidth="1"/>
    <col min="8" max="8" width="10" style="53" customWidth="1"/>
    <col min="9" max="9" width="10.5703125" style="53" customWidth="1"/>
    <col min="10" max="10" width="9.5703125" style="53" customWidth="1"/>
    <col min="11" max="14" width="10.140625" style="53" customWidth="1"/>
    <col min="15" max="15" width="13.85546875" style="53" customWidth="1"/>
    <col min="16" max="16" width="11.5703125" style="53" customWidth="1"/>
    <col min="17" max="17" width="8.28515625" style="90" customWidth="1"/>
    <col min="18" max="18" width="12.42578125" style="53" customWidth="1"/>
    <col min="19" max="19" width="10" style="53" customWidth="1"/>
    <col min="20" max="20" width="11.42578125" style="131"/>
    <col min="21" max="21" width="11.42578125" style="132"/>
    <col min="22" max="16384" width="11.42578125" style="53"/>
  </cols>
  <sheetData>
    <row r="2" spans="1:23" s="23" customFormat="1" x14ac:dyDescent="0.2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20"/>
      <c r="U2" s="74"/>
    </row>
    <row r="3" spans="1:23" s="23" customFormat="1" x14ac:dyDescent="0.2">
      <c r="A3" s="172" t="s">
        <v>99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20"/>
      <c r="U3" s="74"/>
    </row>
    <row r="4" spans="1:23" s="23" customFormat="1" x14ac:dyDescent="0.2">
      <c r="A4" s="172" t="s">
        <v>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20"/>
      <c r="U4" s="74"/>
    </row>
    <row r="5" spans="1:23" s="2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20"/>
      <c r="U5" s="74"/>
    </row>
    <row r="6" spans="1:23" s="23" customFormat="1" x14ac:dyDescent="0.2">
      <c r="A6" s="173" t="s">
        <v>2</v>
      </c>
      <c r="B6" s="175" t="s">
        <v>3</v>
      </c>
      <c r="C6" s="175"/>
      <c r="D6" s="161" t="s">
        <v>25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3"/>
      <c r="P6" s="161" t="s">
        <v>103</v>
      </c>
      <c r="Q6" s="163"/>
      <c r="R6" s="175" t="s">
        <v>104</v>
      </c>
      <c r="S6" s="175"/>
      <c r="T6" s="120"/>
      <c r="U6" s="74"/>
    </row>
    <row r="7" spans="1:23" s="23" customFormat="1" x14ac:dyDescent="0.2">
      <c r="A7" s="174"/>
      <c r="B7" s="48" t="s">
        <v>101</v>
      </c>
      <c r="C7" s="8" t="s">
        <v>102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73</v>
      </c>
      <c r="K7" s="8" t="s">
        <v>77</v>
      </c>
      <c r="L7" s="8" t="s">
        <v>84</v>
      </c>
      <c r="M7" s="8" t="s">
        <v>92</v>
      </c>
      <c r="N7" s="8" t="s">
        <v>98</v>
      </c>
      <c r="O7" s="8" t="s">
        <v>100</v>
      </c>
      <c r="P7" s="8" t="s">
        <v>4</v>
      </c>
      <c r="Q7" s="8" t="s">
        <v>5</v>
      </c>
      <c r="R7" s="121" t="s">
        <v>4</v>
      </c>
      <c r="S7" s="8" t="s">
        <v>5</v>
      </c>
      <c r="T7" s="120"/>
      <c r="U7" s="74"/>
    </row>
    <row r="8" spans="1:23" s="23" customFormat="1" x14ac:dyDescent="0.2">
      <c r="A8" s="42" t="s">
        <v>6</v>
      </c>
      <c r="B8" s="122">
        <v>300922.97401999997</v>
      </c>
      <c r="C8" s="12">
        <v>964856.39916999987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14975.53285</v>
      </c>
      <c r="K8" s="12">
        <v>12980.87988</v>
      </c>
      <c r="L8" s="12">
        <v>18166.634550000002</v>
      </c>
      <c r="M8" s="12">
        <v>17981.246800000001</v>
      </c>
      <c r="N8" s="12">
        <v>318816.02954000002</v>
      </c>
      <c r="O8" s="12">
        <v>828995.56756000011</v>
      </c>
      <c r="P8" s="12">
        <f>+N8-B8</f>
        <v>17893.055520000053</v>
      </c>
      <c r="Q8" s="59">
        <f>+N8/B8-1</f>
        <v>5.9460583155112712E-2</v>
      </c>
      <c r="R8" s="13">
        <f t="shared" ref="R8:R19" si="0">+O8-C8</f>
        <v>-135860.83160999976</v>
      </c>
      <c r="S8" s="67">
        <f t="shared" ref="S8:S19" si="1">+O8/C8-1</f>
        <v>-0.14080938026308532</v>
      </c>
      <c r="T8" s="120"/>
      <c r="U8" s="74"/>
      <c r="V8" s="24"/>
      <c r="W8" s="24"/>
    </row>
    <row r="9" spans="1:23" s="23" customFormat="1" x14ac:dyDescent="0.2">
      <c r="A9" s="42" t="s">
        <v>7</v>
      </c>
      <c r="B9" s="122">
        <v>119167.16056999999</v>
      </c>
      <c r="C9" s="12">
        <v>1264301.4987699999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38101.88809</v>
      </c>
      <c r="K9" s="12">
        <v>63176.301249999997</v>
      </c>
      <c r="L9" s="12">
        <v>254445.43777000002</v>
      </c>
      <c r="M9" s="12">
        <v>142720.01708000002</v>
      </c>
      <c r="N9" s="12">
        <v>103924.45453999999</v>
      </c>
      <c r="O9" s="12">
        <v>1038964.3751300001</v>
      </c>
      <c r="P9" s="12">
        <f t="shared" ref="P9:P19" si="2">+N9-B9</f>
        <v>-15242.706030000001</v>
      </c>
      <c r="Q9" s="59">
        <f t="shared" ref="Q9:Q19" si="3">+N9/B9-1</f>
        <v>-0.12791028968963547</v>
      </c>
      <c r="R9" s="13">
        <f t="shared" si="0"/>
        <v>-225337.12363999989</v>
      </c>
      <c r="S9" s="67">
        <f t="shared" si="1"/>
        <v>-0.17823052797075967</v>
      </c>
      <c r="T9" s="120"/>
      <c r="U9" s="74"/>
      <c r="V9" s="24"/>
      <c r="W9" s="24"/>
    </row>
    <row r="10" spans="1:23" s="23" customFormat="1" x14ac:dyDescent="0.2">
      <c r="A10" s="42" t="s">
        <v>8</v>
      </c>
      <c r="B10" s="122">
        <v>14926.092720000001</v>
      </c>
      <c r="C10" s="12">
        <v>253787.64469000004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24899.704590000005</v>
      </c>
      <c r="K10" s="12">
        <v>13860.38861</v>
      </c>
      <c r="L10" s="12">
        <v>22044.709350000001</v>
      </c>
      <c r="M10" s="12">
        <v>15641.73567</v>
      </c>
      <c r="N10" s="12">
        <v>7247.8942100000004</v>
      </c>
      <c r="O10" s="12">
        <v>215745.21095000001</v>
      </c>
      <c r="P10" s="12">
        <f t="shared" si="2"/>
        <v>-7678.1985100000002</v>
      </c>
      <c r="Q10" s="59">
        <f t="shared" si="3"/>
        <v>-0.51441449909471015</v>
      </c>
      <c r="R10" s="13">
        <f t="shared" si="0"/>
        <v>-38042.433740000037</v>
      </c>
      <c r="S10" s="67">
        <f t="shared" si="1"/>
        <v>-0.14989868315484245</v>
      </c>
      <c r="T10" s="120"/>
      <c r="U10" s="74"/>
      <c r="V10" s="24"/>
      <c r="W10" s="24"/>
    </row>
    <row r="11" spans="1:23" s="23" customFormat="1" x14ac:dyDescent="0.2">
      <c r="A11" s="42" t="s">
        <v>9</v>
      </c>
      <c r="B11" s="122">
        <v>39301.835349999994</v>
      </c>
      <c r="C11" s="12">
        <v>507683.35738000006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62947.04247</v>
      </c>
      <c r="K11" s="12">
        <v>32204.73878</v>
      </c>
      <c r="L11" s="12">
        <v>41406.958359999997</v>
      </c>
      <c r="M11" s="12">
        <v>58312.879029999996</v>
      </c>
      <c r="N11" s="12">
        <v>38930.581600000005</v>
      </c>
      <c r="O11" s="12">
        <v>484634.19601000007</v>
      </c>
      <c r="P11" s="12">
        <f t="shared" si="2"/>
        <v>-371.25374999998894</v>
      </c>
      <c r="Q11" s="59">
        <f t="shared" si="3"/>
        <v>-9.4462191572941556E-3</v>
      </c>
      <c r="R11" s="13">
        <f t="shared" si="0"/>
        <v>-23049.161369999987</v>
      </c>
      <c r="S11" s="67">
        <f t="shared" si="1"/>
        <v>-4.5400663691143484E-2</v>
      </c>
      <c r="T11" s="120"/>
      <c r="U11" s="74"/>
      <c r="V11" s="24"/>
      <c r="W11" s="24"/>
    </row>
    <row r="12" spans="1:23" s="23" customFormat="1" x14ac:dyDescent="0.2">
      <c r="A12" s="42" t="s">
        <v>10</v>
      </c>
      <c r="B12" s="122">
        <v>3288.2897800000001</v>
      </c>
      <c r="C12" s="12">
        <v>58150.358209999999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3597.3471399999999</v>
      </c>
      <c r="K12" s="12">
        <v>4661.0019499999999</v>
      </c>
      <c r="L12" s="12">
        <v>3725.89662</v>
      </c>
      <c r="M12" s="12">
        <v>10308.965840000001</v>
      </c>
      <c r="N12" s="12">
        <v>538.74361999999996</v>
      </c>
      <c r="O12" s="12">
        <v>61844.281289999992</v>
      </c>
      <c r="P12" s="12">
        <f t="shared" si="2"/>
        <v>-2749.5461599999999</v>
      </c>
      <c r="Q12" s="59">
        <f t="shared" si="3"/>
        <v>-0.83616297344694479</v>
      </c>
      <c r="R12" s="13">
        <f t="shared" si="0"/>
        <v>3693.9230799999932</v>
      </c>
      <c r="S12" s="67">
        <f t="shared" si="1"/>
        <v>6.3523651336076403E-2</v>
      </c>
      <c r="T12" s="120"/>
      <c r="U12" s="74"/>
      <c r="V12" s="24"/>
      <c r="W12" s="24"/>
    </row>
    <row r="13" spans="1:23" s="23" customFormat="1" x14ac:dyDescent="0.2">
      <c r="A13" s="42" t="s">
        <v>11</v>
      </c>
      <c r="B13" s="122">
        <v>1989.0414000000001</v>
      </c>
      <c r="C13" s="12">
        <v>13309.913050000001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2255.3666800000001</v>
      </c>
      <c r="K13" s="12">
        <v>6118.3275199999998</v>
      </c>
      <c r="L13" s="12">
        <v>10999.886710000001</v>
      </c>
      <c r="M13" s="12">
        <v>2161.7007599999997</v>
      </c>
      <c r="N13" s="12">
        <v>598.18085999999994</v>
      </c>
      <c r="O13" s="12">
        <v>52657.951419999998</v>
      </c>
      <c r="P13" s="12">
        <f t="shared" si="2"/>
        <v>-1390.8605400000001</v>
      </c>
      <c r="Q13" s="59">
        <f t="shared" si="3"/>
        <v>-0.69926173482361909</v>
      </c>
      <c r="R13" s="13">
        <f t="shared" si="0"/>
        <v>39348.038369999995</v>
      </c>
      <c r="S13" s="67">
        <f t="shared" si="1"/>
        <v>2.9562956739225275</v>
      </c>
      <c r="T13" s="120"/>
      <c r="U13" s="74"/>
      <c r="V13" s="24"/>
      <c r="W13" s="24"/>
    </row>
    <row r="14" spans="1:23" s="23" customFormat="1" x14ac:dyDescent="0.2">
      <c r="A14" s="42" t="s">
        <v>12</v>
      </c>
      <c r="B14" s="122">
        <v>858372.53453000006</v>
      </c>
      <c r="C14" s="12">
        <v>9832530.3217200004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959396.32441000012</v>
      </c>
      <c r="K14" s="12">
        <v>1162280.1509399998</v>
      </c>
      <c r="L14" s="12">
        <v>994866.85624999995</v>
      </c>
      <c r="M14" s="12">
        <v>989881.54535999999</v>
      </c>
      <c r="N14" s="12">
        <v>667374.73150999995</v>
      </c>
      <c r="O14" s="12">
        <v>10102848.203350002</v>
      </c>
      <c r="P14" s="12">
        <f t="shared" si="2"/>
        <v>-190997.80302000011</v>
      </c>
      <c r="Q14" s="59">
        <f t="shared" si="3"/>
        <v>-0.22251154986521149</v>
      </c>
      <c r="R14" s="13">
        <f t="shared" si="0"/>
        <v>270317.88163000159</v>
      </c>
      <c r="S14" s="67">
        <f t="shared" si="1"/>
        <v>2.7492199137476359E-2</v>
      </c>
      <c r="T14" s="120"/>
      <c r="U14" s="74"/>
      <c r="V14" s="24"/>
      <c r="W14" s="24"/>
    </row>
    <row r="15" spans="1:23" s="23" customFormat="1" x14ac:dyDescent="0.2">
      <c r="A15" s="42" t="s">
        <v>13</v>
      </c>
      <c r="B15" s="122">
        <v>417740.54859999998</v>
      </c>
      <c r="C15" s="12">
        <v>3700932.8231699998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373423.98440999998</v>
      </c>
      <c r="K15" s="12">
        <v>739831.8468399999</v>
      </c>
      <c r="L15" s="12">
        <v>413043.70621999999</v>
      </c>
      <c r="M15" s="12">
        <v>268866.15816999995</v>
      </c>
      <c r="N15" s="12">
        <v>144536.33671999999</v>
      </c>
      <c r="O15" s="12">
        <v>4493905.7270499999</v>
      </c>
      <c r="P15" s="12">
        <f t="shared" si="2"/>
        <v>-273204.21187999996</v>
      </c>
      <c r="Q15" s="59">
        <f t="shared" si="3"/>
        <v>-0.65400453174968609</v>
      </c>
      <c r="R15" s="13">
        <f t="shared" si="0"/>
        <v>792972.90388000011</v>
      </c>
      <c r="S15" s="67">
        <f t="shared" si="1"/>
        <v>0.21426298227180096</v>
      </c>
      <c r="T15" s="120"/>
      <c r="U15" s="74"/>
      <c r="V15" s="24"/>
      <c r="W15" s="24"/>
    </row>
    <row r="16" spans="1:23" s="23" customFormat="1" x14ac:dyDescent="0.2">
      <c r="A16" s="42" t="s">
        <v>14</v>
      </c>
      <c r="B16" s="122">
        <v>197518.06435999999</v>
      </c>
      <c r="C16" s="12">
        <v>2180521.4479199997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208944.81904</v>
      </c>
      <c r="K16" s="12">
        <v>217191.93030000001</v>
      </c>
      <c r="L16" s="12">
        <v>191074.81724999999</v>
      </c>
      <c r="M16" s="12">
        <v>184544.49594999998</v>
      </c>
      <c r="N16" s="12">
        <v>170059.52738999997</v>
      </c>
      <c r="O16" s="12">
        <v>2028178.7124699999</v>
      </c>
      <c r="P16" s="12">
        <f t="shared" si="2"/>
        <v>-27458.536970000016</v>
      </c>
      <c r="Q16" s="59">
        <f t="shared" si="3"/>
        <v>-0.13901785165307001</v>
      </c>
      <c r="R16" s="13">
        <f t="shared" si="0"/>
        <v>-152342.7354499998</v>
      </c>
      <c r="S16" s="67">
        <f t="shared" si="1"/>
        <v>-6.9865277223170485E-2</v>
      </c>
      <c r="T16" s="120"/>
      <c r="U16" s="74"/>
      <c r="V16" s="24"/>
      <c r="W16" s="24"/>
    </row>
    <row r="17" spans="1:23" s="23" customFormat="1" x14ac:dyDescent="0.2">
      <c r="A17" s="42" t="s">
        <v>15</v>
      </c>
      <c r="B17" s="122">
        <v>270095.99018000002</v>
      </c>
      <c r="C17" s="12">
        <v>2318257.6826400002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203186.01102999999</v>
      </c>
      <c r="K17" s="12">
        <v>170748.02643999999</v>
      </c>
      <c r="L17" s="12">
        <v>107381.13293000001</v>
      </c>
      <c r="M17" s="12">
        <v>147717.14411000002</v>
      </c>
      <c r="N17" s="12">
        <v>159326.92873999997</v>
      </c>
      <c r="O17" s="12">
        <v>2076233.7909799998</v>
      </c>
      <c r="P17" s="12">
        <f t="shared" si="2"/>
        <v>-110769.06144000005</v>
      </c>
      <c r="Q17" s="59">
        <f t="shared" si="3"/>
        <v>-0.41010998114477837</v>
      </c>
      <c r="R17" s="13">
        <f t="shared" si="0"/>
        <v>-242023.89166000043</v>
      </c>
      <c r="S17" s="67">
        <f t="shared" si="1"/>
        <v>-0.10439904652203591</v>
      </c>
      <c r="T17" s="120"/>
      <c r="U17" s="74"/>
      <c r="V17" s="24"/>
      <c r="W17" s="24"/>
    </row>
    <row r="18" spans="1:23" s="23" customFormat="1" x14ac:dyDescent="0.2">
      <c r="A18" s="42" t="s">
        <v>16</v>
      </c>
      <c r="B18" s="122">
        <v>252474.82163999998</v>
      </c>
      <c r="C18" s="12">
        <v>2772939.1191199999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286116.35252999997</v>
      </c>
      <c r="K18" s="12">
        <v>299724.84224000003</v>
      </c>
      <c r="L18" s="12">
        <v>272844.71698000003</v>
      </c>
      <c r="M18" s="12">
        <v>319413.10730999999</v>
      </c>
      <c r="N18" s="12">
        <v>213894.18175999998</v>
      </c>
      <c r="O18" s="12">
        <v>2950381.7590899998</v>
      </c>
      <c r="P18" s="12">
        <f t="shared" si="2"/>
        <v>-38580.639880000002</v>
      </c>
      <c r="Q18" s="59">
        <f t="shared" si="3"/>
        <v>-0.15280985101560562</v>
      </c>
      <c r="R18" s="13">
        <f t="shared" si="0"/>
        <v>177442.6399699999</v>
      </c>
      <c r="S18" s="67">
        <f t="shared" si="1"/>
        <v>6.3990817088805052E-2</v>
      </c>
      <c r="T18" s="120"/>
      <c r="U18" s="74"/>
      <c r="V18" s="24"/>
      <c r="W18" s="24"/>
    </row>
    <row r="19" spans="1:23" s="127" customFormat="1" x14ac:dyDescent="0.2">
      <c r="A19" s="48" t="s">
        <v>17</v>
      </c>
      <c r="B19" s="123">
        <v>2475797.3531499999</v>
      </c>
      <c r="C19" s="17">
        <v>23867270.565839998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2722778.4347499995</v>
      </c>
      <c r="L19" s="17">
        <v>2330000.7529900004</v>
      </c>
      <c r="M19" s="17">
        <v>2157548.99608</v>
      </c>
      <c r="N19" s="17">
        <v>1825247.5904900001</v>
      </c>
      <c r="O19" s="12">
        <v>24334389.775299996</v>
      </c>
      <c r="P19" s="35">
        <f t="shared" si="2"/>
        <v>-650549.76265999977</v>
      </c>
      <c r="Q19" s="60">
        <f t="shared" si="3"/>
        <v>-0.26276373622917648</v>
      </c>
      <c r="R19" s="18">
        <f t="shared" si="0"/>
        <v>467119.20945999771</v>
      </c>
      <c r="S19" s="68">
        <f t="shared" si="1"/>
        <v>1.9571538696534496E-2</v>
      </c>
      <c r="T19" s="124"/>
      <c r="U19" s="125"/>
      <c r="V19" s="126"/>
      <c r="W19" s="126"/>
    </row>
    <row r="20" spans="1:23" s="23" customFormat="1" x14ac:dyDescent="0.2"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0"/>
      <c r="U20" s="74"/>
      <c r="V20" s="24"/>
      <c r="W20" s="24"/>
    </row>
    <row r="21" spans="1:23" s="23" customFormat="1" x14ac:dyDescent="0.2">
      <c r="A21" s="23" t="s">
        <v>18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20"/>
      <c r="U21" s="74"/>
      <c r="V21" s="24"/>
      <c r="W21" s="24"/>
    </row>
    <row r="22" spans="1:23" s="23" customFormat="1" x14ac:dyDescent="0.2">
      <c r="A22" s="2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120"/>
      <c r="U22" s="74"/>
      <c r="V22" s="24"/>
      <c r="W22" s="24"/>
    </row>
    <row r="23" spans="1:23" s="23" customFormat="1" x14ac:dyDescent="0.2">
      <c r="A23" s="2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120"/>
      <c r="U23" s="74"/>
      <c r="V23" s="24"/>
      <c r="W23" s="24"/>
    </row>
    <row r="24" spans="1:23" s="2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120"/>
      <c r="U24" s="74"/>
    </row>
    <row r="25" spans="1:23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30"/>
      <c r="R25" s="129"/>
      <c r="S25" s="129"/>
      <c r="T25" s="129"/>
      <c r="U25" s="129"/>
    </row>
    <row r="26" spans="1:23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30"/>
      <c r="R26" s="129"/>
      <c r="S26" s="129"/>
    </row>
    <row r="27" spans="1:23" s="23" customFormat="1" x14ac:dyDescent="0.2">
      <c r="A27" s="172" t="s">
        <v>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20"/>
      <c r="U27" s="74"/>
    </row>
    <row r="28" spans="1:23" s="23" customFormat="1" x14ac:dyDescent="0.2">
      <c r="A28" s="172" t="s">
        <v>99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20"/>
      <c r="U28" s="74"/>
    </row>
    <row r="29" spans="1:23" s="23" customFormat="1" x14ac:dyDescent="0.2">
      <c r="A29" s="172" t="s">
        <v>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20"/>
      <c r="U29" s="74"/>
    </row>
    <row r="30" spans="1:23" s="23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T30" s="120"/>
      <c r="U30" s="74"/>
    </row>
    <row r="31" spans="1:23" s="23" customFormat="1" x14ac:dyDescent="0.2">
      <c r="A31" s="173" t="s">
        <v>2</v>
      </c>
      <c r="B31" s="161" t="s">
        <v>21</v>
      </c>
      <c r="C31" s="163"/>
      <c r="D31" s="161" t="s">
        <v>29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3"/>
      <c r="P31" s="161" t="s">
        <v>103</v>
      </c>
      <c r="Q31" s="163"/>
      <c r="R31" s="175" t="s">
        <v>104</v>
      </c>
      <c r="S31" s="175"/>
      <c r="T31" s="120"/>
      <c r="U31" s="74"/>
    </row>
    <row r="32" spans="1:23" s="23" customFormat="1" x14ac:dyDescent="0.2">
      <c r="A32" s="174"/>
      <c r="B32" s="48" t="s">
        <v>101</v>
      </c>
      <c r="C32" s="8" t="s">
        <v>102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73</v>
      </c>
      <c r="K32" s="8" t="s">
        <v>77</v>
      </c>
      <c r="L32" s="8" t="s">
        <v>84</v>
      </c>
      <c r="M32" s="8" t="s">
        <v>92</v>
      </c>
      <c r="N32" s="8" t="s">
        <v>98</v>
      </c>
      <c r="O32" s="8" t="s">
        <v>100</v>
      </c>
      <c r="P32" s="8" t="s">
        <v>4</v>
      </c>
      <c r="Q32" s="8" t="s">
        <v>5</v>
      </c>
      <c r="R32" s="121" t="s">
        <v>4</v>
      </c>
      <c r="S32" s="8" t="s">
        <v>5</v>
      </c>
      <c r="T32" s="120"/>
      <c r="U32" s="133"/>
    </row>
    <row r="33" spans="1:21" s="23" customFormat="1" x14ac:dyDescent="0.2">
      <c r="A33" s="42" t="s">
        <v>6</v>
      </c>
      <c r="B33" s="12">
        <v>300806.10623999999</v>
      </c>
      <c r="C33" s="12">
        <v>896651.70476999995</v>
      </c>
      <c r="D33" s="42">
        <v>15000</v>
      </c>
      <c r="E33" s="42">
        <v>150000</v>
      </c>
      <c r="F33" s="42">
        <v>215000</v>
      </c>
      <c r="G33" s="42">
        <v>0</v>
      </c>
      <c r="H33" s="42">
        <v>7646.1300300000003</v>
      </c>
      <c r="I33" s="31">
        <v>0</v>
      </c>
      <c r="J33" s="31">
        <v>0</v>
      </c>
      <c r="K33" s="42">
        <v>0</v>
      </c>
      <c r="L33" s="42">
        <v>0</v>
      </c>
      <c r="M33" s="42">
        <v>0</v>
      </c>
      <c r="N33" s="42">
        <v>300000</v>
      </c>
      <c r="O33" s="42">
        <v>687646.13003</v>
      </c>
      <c r="P33" s="119">
        <f>+N33-B33</f>
        <v>-806.1062399999937</v>
      </c>
      <c r="Q33" s="59">
        <f>+N33/B33-1</f>
        <v>-2.6798200677377038E-3</v>
      </c>
      <c r="R33" s="76">
        <f t="shared" ref="R33:R44" si="4">+O33-C33</f>
        <v>-209005.57473999995</v>
      </c>
      <c r="S33" s="67">
        <f>+O33/C33-1</f>
        <v>-0.23309560850454414</v>
      </c>
      <c r="T33" s="120"/>
      <c r="U33" s="74"/>
    </row>
    <row r="34" spans="1:21" s="23" customFormat="1" x14ac:dyDescent="0.2">
      <c r="A34" s="42" t="s">
        <v>7</v>
      </c>
      <c r="B34" s="12">
        <v>0</v>
      </c>
      <c r="C34" s="12">
        <v>140585.79200000002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0</v>
      </c>
      <c r="K34" s="42">
        <v>10000</v>
      </c>
      <c r="L34" s="42">
        <v>33455.599999999999</v>
      </c>
      <c r="M34" s="42">
        <v>5850</v>
      </c>
      <c r="N34" s="42">
        <v>80500</v>
      </c>
      <c r="O34" s="42">
        <v>192815.6</v>
      </c>
      <c r="P34" s="119">
        <f t="shared" ref="P34:P44" si="5">+N34-B34</f>
        <v>80500</v>
      </c>
      <c r="Q34" s="59">
        <v>0</v>
      </c>
      <c r="R34" s="76">
        <f t="shared" si="4"/>
        <v>52229.80799999999</v>
      </c>
      <c r="S34" s="67">
        <f>+O34/C34-1</f>
        <v>0.37151555115896762</v>
      </c>
      <c r="T34" s="120"/>
      <c r="U34" s="74"/>
    </row>
    <row r="35" spans="1:21" s="23" customFormat="1" x14ac:dyDescent="0.2">
      <c r="A35" s="42" t="s">
        <v>8</v>
      </c>
      <c r="B35" s="12">
        <v>2221.07278</v>
      </c>
      <c r="C35" s="12">
        <v>46596.643899999995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4">
        <v>6841.6622100000004</v>
      </c>
      <c r="K35" s="34">
        <v>7162.0731999999998</v>
      </c>
      <c r="L35" s="34">
        <v>14536.59043</v>
      </c>
      <c r="M35" s="34">
        <v>6492.58968</v>
      </c>
      <c r="N35" s="34">
        <v>2052.1466299999997</v>
      </c>
      <c r="O35" s="42">
        <v>72341.679350000006</v>
      </c>
      <c r="P35" s="119">
        <f t="shared" si="5"/>
        <v>-168.92615000000023</v>
      </c>
      <c r="Q35" s="59">
        <f t="shared" ref="Q35:Q44" si="6">+N35/B35-1</f>
        <v>-7.605610744552016E-2</v>
      </c>
      <c r="R35" s="76">
        <f t="shared" si="4"/>
        <v>25745.03545000001</v>
      </c>
      <c r="S35" s="67">
        <f>+O35/C35-1</f>
        <v>0.55250836316132235</v>
      </c>
      <c r="T35" s="120"/>
      <c r="U35" s="74"/>
    </row>
    <row r="36" spans="1:21" s="23" customFormat="1" x14ac:dyDescent="0.2">
      <c r="A36" s="42" t="s">
        <v>9</v>
      </c>
      <c r="B36" s="12">
        <v>12390.519319999999</v>
      </c>
      <c r="C36" s="12">
        <v>162282.13816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4">
        <v>16340.3235</v>
      </c>
      <c r="K36" s="34">
        <v>16169.596210000002</v>
      </c>
      <c r="L36" s="34">
        <v>12587.17829</v>
      </c>
      <c r="M36" s="34">
        <v>11242.057789999999</v>
      </c>
      <c r="N36" s="34">
        <v>13134.064539999999</v>
      </c>
      <c r="O36" s="42">
        <v>144325.95275999999</v>
      </c>
      <c r="P36" s="119">
        <f t="shared" si="5"/>
        <v>743.54521999999997</v>
      </c>
      <c r="Q36" s="59">
        <f t="shared" si="6"/>
        <v>6.0009205489863104E-2</v>
      </c>
      <c r="R36" s="76">
        <f t="shared" si="4"/>
        <v>-17956.185400000017</v>
      </c>
      <c r="S36" s="67">
        <f>+O36/C36-1</f>
        <v>-0.11064794686335933</v>
      </c>
      <c r="T36" s="120"/>
      <c r="U36" s="74"/>
    </row>
    <row r="37" spans="1:21" s="23" customFormat="1" x14ac:dyDescent="0.2">
      <c r="A37" s="42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42">
        <v>695.49495999999999</v>
      </c>
      <c r="P37" s="119">
        <f t="shared" si="5"/>
        <v>0</v>
      </c>
      <c r="Q37" s="59">
        <v>0</v>
      </c>
      <c r="R37" s="76">
        <f t="shared" si="4"/>
        <v>695.49495999999999</v>
      </c>
      <c r="S37" s="67">
        <v>0</v>
      </c>
      <c r="T37" s="120"/>
      <c r="U37" s="74"/>
    </row>
    <row r="38" spans="1:21" s="23" customFormat="1" x14ac:dyDescent="0.2">
      <c r="A38" s="42" t="s">
        <v>11</v>
      </c>
      <c r="B38" s="12">
        <v>0</v>
      </c>
      <c r="C38" s="12">
        <v>40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4">
        <v>0</v>
      </c>
      <c r="K38" s="34">
        <v>30</v>
      </c>
      <c r="L38" s="34">
        <v>0</v>
      </c>
      <c r="M38" s="34">
        <v>20</v>
      </c>
      <c r="N38" s="34">
        <v>0</v>
      </c>
      <c r="O38" s="42">
        <v>140</v>
      </c>
      <c r="P38" s="119">
        <f t="shared" si="5"/>
        <v>0</v>
      </c>
      <c r="Q38" s="59">
        <v>0</v>
      </c>
      <c r="R38" s="76">
        <f t="shared" si="4"/>
        <v>100</v>
      </c>
      <c r="S38" s="67">
        <f t="shared" ref="S38:S44" si="7">+O38/C38-1</f>
        <v>2.5</v>
      </c>
      <c r="T38" s="120"/>
      <c r="U38" s="74"/>
    </row>
    <row r="39" spans="1:21" s="23" customFormat="1" x14ac:dyDescent="0.2">
      <c r="A39" s="42" t="s">
        <v>12</v>
      </c>
      <c r="B39" s="12">
        <v>8483.9095899999993</v>
      </c>
      <c r="C39" s="12">
        <v>127403.86660999998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4">
        <v>13718.67232</v>
      </c>
      <c r="K39" s="34">
        <v>88002.07209999999</v>
      </c>
      <c r="L39" s="34">
        <v>19335.665990000001</v>
      </c>
      <c r="M39" s="34">
        <v>9930.7735700000012</v>
      </c>
      <c r="N39" s="34">
        <v>10199.373059999998</v>
      </c>
      <c r="O39" s="42">
        <v>209564.58158999996</v>
      </c>
      <c r="P39" s="75">
        <f t="shared" si="5"/>
        <v>1715.4634699999988</v>
      </c>
      <c r="Q39" s="59">
        <f t="shared" si="6"/>
        <v>0.20220199800596883</v>
      </c>
      <c r="R39" s="76">
        <f t="shared" si="4"/>
        <v>82160.714979999975</v>
      </c>
      <c r="S39" s="67">
        <f t="shared" si="7"/>
        <v>0.64488399894097981</v>
      </c>
      <c r="T39" s="120"/>
      <c r="U39" s="74"/>
    </row>
    <row r="40" spans="1:21" s="23" customFormat="1" x14ac:dyDescent="0.2">
      <c r="A40" s="42" t="s">
        <v>13</v>
      </c>
      <c r="B40" s="12">
        <v>16191.46695</v>
      </c>
      <c r="C40" s="12">
        <v>356022.57380000001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4">
        <v>71531.163629999995</v>
      </c>
      <c r="K40" s="34">
        <v>47029.512270000007</v>
      </c>
      <c r="L40" s="34">
        <v>19875.439460000001</v>
      </c>
      <c r="M40" s="34">
        <v>32272.987370000003</v>
      </c>
      <c r="N40" s="34">
        <v>7993.0011399999994</v>
      </c>
      <c r="O40" s="42">
        <v>336926.43077000004</v>
      </c>
      <c r="P40" s="119">
        <f t="shared" si="5"/>
        <v>-8198.4658100000015</v>
      </c>
      <c r="Q40" s="59">
        <f t="shared" si="6"/>
        <v>-0.50634484418967363</v>
      </c>
      <c r="R40" s="76">
        <f t="shared" si="4"/>
        <v>-19096.143029999977</v>
      </c>
      <c r="S40" s="67">
        <f t="shared" si="7"/>
        <v>-5.3637450081262195E-2</v>
      </c>
      <c r="T40" s="120"/>
      <c r="U40" s="74"/>
    </row>
    <row r="41" spans="1:21" s="23" customFormat="1" x14ac:dyDescent="0.2">
      <c r="A41" s="42" t="s">
        <v>14</v>
      </c>
      <c r="B41" s="12">
        <v>40577.17022</v>
      </c>
      <c r="C41" s="12">
        <v>451483.72444000002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4">
        <v>47074.013789999997</v>
      </c>
      <c r="K41" s="34">
        <v>54074.050609999998</v>
      </c>
      <c r="L41" s="34">
        <v>47315.844090000006</v>
      </c>
      <c r="M41" s="34">
        <v>46482.887950000004</v>
      </c>
      <c r="N41" s="34">
        <v>38694.256799999996</v>
      </c>
      <c r="O41" s="42">
        <v>514832.33064999996</v>
      </c>
      <c r="P41" s="119">
        <f t="shared" si="5"/>
        <v>-1882.9134200000044</v>
      </c>
      <c r="Q41" s="59">
        <f t="shared" si="6"/>
        <v>-4.6403270848885847E-2</v>
      </c>
      <c r="R41" s="76">
        <f t="shared" si="4"/>
        <v>63348.60620999994</v>
      </c>
      <c r="S41" s="67">
        <f t="shared" si="7"/>
        <v>0.14031204843225442</v>
      </c>
      <c r="T41" s="120"/>
      <c r="U41" s="74"/>
    </row>
    <row r="42" spans="1:21" s="23" customFormat="1" x14ac:dyDescent="0.2">
      <c r="A42" s="42" t="s">
        <v>15</v>
      </c>
      <c r="B42" s="12">
        <v>5966.9992599999996</v>
      </c>
      <c r="C42" s="12">
        <v>30349.618689999996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4">
        <v>14225.737060000001</v>
      </c>
      <c r="K42" s="34">
        <v>1401.0235500000001</v>
      </c>
      <c r="L42" s="34">
        <v>1129.63995</v>
      </c>
      <c r="M42" s="34">
        <v>2354.5089900000003</v>
      </c>
      <c r="N42" s="34">
        <v>1237.7589800000001</v>
      </c>
      <c r="O42" s="42">
        <v>27497.32705</v>
      </c>
      <c r="P42" s="119">
        <f t="shared" si="5"/>
        <v>-4729.24028</v>
      </c>
      <c r="Q42" s="59">
        <f t="shared" si="6"/>
        <v>-0.7925659236632786</v>
      </c>
      <c r="R42" s="76">
        <f t="shared" si="4"/>
        <v>-2852.2916399999958</v>
      </c>
      <c r="S42" s="67">
        <f t="shared" si="7"/>
        <v>-9.3981135945533589E-2</v>
      </c>
      <c r="T42" s="120"/>
      <c r="U42" s="74"/>
    </row>
    <row r="43" spans="1:21" s="23" customFormat="1" x14ac:dyDescent="0.2">
      <c r="A43" s="42" t="s">
        <v>16</v>
      </c>
      <c r="B43" s="12">
        <v>25819.460300000002</v>
      </c>
      <c r="C43" s="12">
        <v>397193.63454999996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4">
        <v>36814.486969999998</v>
      </c>
      <c r="K43" s="34">
        <v>38177.287510000002</v>
      </c>
      <c r="L43" s="34">
        <v>35748.22064</v>
      </c>
      <c r="M43" s="34">
        <v>33079.783109999997</v>
      </c>
      <c r="N43" s="34">
        <v>23057.924380000004</v>
      </c>
      <c r="O43" s="42">
        <v>360628.88669000001</v>
      </c>
      <c r="P43" s="119">
        <f t="shared" si="5"/>
        <v>-2761.5359199999984</v>
      </c>
      <c r="Q43" s="59">
        <f t="shared" si="6"/>
        <v>-0.10695560201155707</v>
      </c>
      <c r="R43" s="76">
        <f t="shared" si="4"/>
        <v>-36564.747859999945</v>
      </c>
      <c r="S43" s="67">
        <f t="shared" si="7"/>
        <v>-9.2057738793890675E-2</v>
      </c>
      <c r="T43" s="120"/>
      <c r="U43" s="74"/>
    </row>
    <row r="44" spans="1:21" s="127" customFormat="1" x14ac:dyDescent="0.2">
      <c r="A44" s="48" t="s">
        <v>17</v>
      </c>
      <c r="B44" s="35">
        <v>412456.70465999993</v>
      </c>
      <c r="C44" s="17">
        <v>2608609.6969199996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262045.61544999998</v>
      </c>
      <c r="L44" s="36">
        <v>183984.17885000003</v>
      </c>
      <c r="M44" s="36">
        <v>147725.58845999997</v>
      </c>
      <c r="N44" s="36">
        <v>476868.52553000004</v>
      </c>
      <c r="O44" s="36">
        <v>2547414.4138500001</v>
      </c>
      <c r="P44" s="116">
        <f t="shared" si="5"/>
        <v>64411.820870000112</v>
      </c>
      <c r="Q44" s="60">
        <f t="shared" si="6"/>
        <v>0.15616625973651388</v>
      </c>
      <c r="R44" s="117">
        <f t="shared" si="4"/>
        <v>-61195.283069999423</v>
      </c>
      <c r="S44" s="68">
        <f t="shared" si="7"/>
        <v>-2.3458964804989102E-2</v>
      </c>
      <c r="T44" s="124"/>
      <c r="U44" s="74"/>
    </row>
    <row r="45" spans="1:21" s="23" customFormat="1" x14ac:dyDescent="0.2">
      <c r="B45" s="103"/>
      <c r="Q45" s="87"/>
      <c r="S45" s="134"/>
      <c r="T45" s="120"/>
      <c r="U45" s="74"/>
    </row>
    <row r="46" spans="1:21" s="23" customFormat="1" x14ac:dyDescent="0.2">
      <c r="A46" s="23" t="s">
        <v>18</v>
      </c>
      <c r="B46" s="103"/>
      <c r="C46" s="103"/>
      <c r="Q46" s="84"/>
      <c r="S46" s="135"/>
      <c r="T46" s="120"/>
      <c r="U46" s="74"/>
    </row>
    <row r="47" spans="1:21" s="23" customFormat="1" x14ac:dyDescent="0.2">
      <c r="A47" s="23" t="s">
        <v>19</v>
      </c>
      <c r="B47" s="103"/>
      <c r="C47" s="103"/>
      <c r="Q47" s="84"/>
      <c r="S47" s="134"/>
      <c r="T47" s="120"/>
      <c r="U47" s="74"/>
    </row>
    <row r="48" spans="1:21" s="23" customFormat="1" x14ac:dyDescent="0.2">
      <c r="A48" s="23" t="s">
        <v>20</v>
      </c>
      <c r="B48" s="103"/>
      <c r="C48" s="103"/>
      <c r="Q48" s="84"/>
      <c r="S48" s="134"/>
      <c r="T48" s="120"/>
      <c r="U48" s="74"/>
    </row>
    <row r="51" spans="1:21" s="23" customFormat="1" x14ac:dyDescent="0.2">
      <c r="A51" s="172" t="s">
        <v>0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20"/>
      <c r="U51" s="74"/>
    </row>
    <row r="52" spans="1:21" s="23" customFormat="1" x14ac:dyDescent="0.2">
      <c r="A52" s="172" t="s">
        <v>99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20"/>
      <c r="U52" s="74"/>
    </row>
    <row r="53" spans="1:21" s="23" customFormat="1" x14ac:dyDescent="0.2">
      <c r="A53" s="172" t="s">
        <v>1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20"/>
      <c r="U53" s="74"/>
    </row>
    <row r="54" spans="1:21" s="23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T54" s="120"/>
      <c r="U54" s="74"/>
    </row>
    <row r="55" spans="1:21" s="23" customFormat="1" x14ac:dyDescent="0.2">
      <c r="A55" s="173" t="s">
        <v>2</v>
      </c>
      <c r="B55" s="175" t="s">
        <v>22</v>
      </c>
      <c r="C55" s="175"/>
      <c r="D55" s="161" t="s">
        <v>30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3"/>
      <c r="P55" s="161" t="s">
        <v>103</v>
      </c>
      <c r="Q55" s="163"/>
      <c r="R55" s="175" t="s">
        <v>104</v>
      </c>
      <c r="S55" s="175"/>
      <c r="T55" s="120"/>
      <c r="U55" s="74"/>
    </row>
    <row r="56" spans="1:21" s="23" customFormat="1" x14ac:dyDescent="0.2">
      <c r="A56" s="174"/>
      <c r="B56" s="48" t="s">
        <v>101</v>
      </c>
      <c r="C56" s="8" t="s">
        <v>102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73</v>
      </c>
      <c r="K56" s="8" t="s">
        <v>77</v>
      </c>
      <c r="L56" s="8" t="s">
        <v>84</v>
      </c>
      <c r="M56" s="8" t="s">
        <v>92</v>
      </c>
      <c r="N56" s="8" t="s">
        <v>98</v>
      </c>
      <c r="O56" s="8" t="s">
        <v>100</v>
      </c>
      <c r="P56" s="8" t="s">
        <v>4</v>
      </c>
      <c r="Q56" s="8" t="s">
        <v>5</v>
      </c>
      <c r="R56" s="121" t="s">
        <v>4</v>
      </c>
      <c r="S56" s="8" t="s">
        <v>5</v>
      </c>
      <c r="T56" s="120"/>
      <c r="U56" s="74"/>
    </row>
    <row r="57" spans="1:21" s="23" customFormat="1" x14ac:dyDescent="0.2">
      <c r="A57" s="42" t="s">
        <v>6</v>
      </c>
      <c r="B57" s="42">
        <v>116.86778</v>
      </c>
      <c r="C57" s="136">
        <v>68204.694399999993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12980.87988</v>
      </c>
      <c r="L57" s="42">
        <v>18166.634550000002</v>
      </c>
      <c r="M57" s="42">
        <v>17981.246800000001</v>
      </c>
      <c r="N57" s="42">
        <v>18816.02954</v>
      </c>
      <c r="O57" s="42">
        <v>141349.43753</v>
      </c>
      <c r="P57" s="42">
        <f>+N57-B57</f>
        <v>18699.161759999999</v>
      </c>
      <c r="Q57" s="69">
        <f>+N57/B57-1</f>
        <v>160.00271212476184</v>
      </c>
      <c r="R57" s="100">
        <f t="shared" ref="R57:R68" si="8">+O57-C57</f>
        <v>73144.743130000003</v>
      </c>
      <c r="S57" s="33">
        <f t="shared" ref="S57:S68" si="9">+O57/C57-1</f>
        <v>1.0724297465659491</v>
      </c>
      <c r="T57" s="120"/>
      <c r="U57" s="74"/>
    </row>
    <row r="58" spans="1:21" s="23" customFormat="1" x14ac:dyDescent="0.2">
      <c r="A58" s="42" t="s">
        <v>7</v>
      </c>
      <c r="B58" s="42">
        <v>119167.16056999999</v>
      </c>
      <c r="C58" s="136">
        <v>1123715.7067699998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53176.301249999997</v>
      </c>
      <c r="L58" s="42">
        <v>220989.83777000001</v>
      </c>
      <c r="M58" s="42">
        <v>136870.01708000002</v>
      </c>
      <c r="N58" s="42">
        <v>23424.454539999999</v>
      </c>
      <c r="O58" s="42">
        <v>846148.77512999997</v>
      </c>
      <c r="P58" s="42">
        <f t="shared" ref="P58:P68" si="10">+N58-B58</f>
        <v>-95742.706030000001</v>
      </c>
      <c r="Q58" s="69">
        <f t="shared" ref="Q58:Q68" si="11">+N58/B58-1</f>
        <v>-0.80343196541768536</v>
      </c>
      <c r="R58" s="100">
        <f t="shared" si="8"/>
        <v>-277566.93163999985</v>
      </c>
      <c r="S58" s="33">
        <f t="shared" si="9"/>
        <v>-0.2470081444690635</v>
      </c>
      <c r="T58" s="120"/>
      <c r="U58" s="74"/>
    </row>
    <row r="59" spans="1:21" s="23" customFormat="1" x14ac:dyDescent="0.2">
      <c r="A59" s="42" t="s">
        <v>8</v>
      </c>
      <c r="B59" s="42">
        <v>12705.019940000002</v>
      </c>
      <c r="C59" s="136">
        <v>207191.00078999999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6698.3154100000002</v>
      </c>
      <c r="L59" s="42">
        <v>7508.1189199999999</v>
      </c>
      <c r="M59" s="42">
        <v>9149.1459900000009</v>
      </c>
      <c r="N59" s="42">
        <v>5195.7475800000002</v>
      </c>
      <c r="O59" s="42">
        <v>143403.53159999999</v>
      </c>
      <c r="P59" s="42">
        <f t="shared" si="10"/>
        <v>-7509.2723600000018</v>
      </c>
      <c r="Q59" s="69">
        <f t="shared" si="11"/>
        <v>-0.59104766426679056</v>
      </c>
      <c r="R59" s="100">
        <f t="shared" si="8"/>
        <v>-63787.469190000003</v>
      </c>
      <c r="S59" s="33">
        <f t="shared" si="9"/>
        <v>-0.30786795250172216</v>
      </c>
      <c r="T59" s="120"/>
      <c r="U59" s="74"/>
    </row>
    <row r="60" spans="1:21" s="23" customFormat="1" x14ac:dyDescent="0.2">
      <c r="A60" s="42" t="s">
        <v>9</v>
      </c>
      <c r="B60" s="42">
        <v>26911.316029999998</v>
      </c>
      <c r="C60" s="136">
        <v>345401.21921999997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16035.14257</v>
      </c>
      <c r="L60" s="42">
        <v>28819.780070000001</v>
      </c>
      <c r="M60" s="42">
        <v>47070.821239999997</v>
      </c>
      <c r="N60" s="42">
        <v>25796.517060000002</v>
      </c>
      <c r="O60" s="42">
        <v>340308.24325</v>
      </c>
      <c r="P60" s="42">
        <f t="shared" si="10"/>
        <v>-1114.7989699999962</v>
      </c>
      <c r="Q60" s="69">
        <f t="shared" si="11"/>
        <v>-4.1424914662562373E-2</v>
      </c>
      <c r="R60" s="100">
        <f t="shared" si="8"/>
        <v>-5092.9759699999704</v>
      </c>
      <c r="S60" s="33">
        <f t="shared" si="9"/>
        <v>-1.4745101310010278E-2</v>
      </c>
      <c r="T60" s="120"/>
      <c r="U60" s="74"/>
    </row>
    <row r="61" spans="1:21" s="23" customFormat="1" x14ac:dyDescent="0.2">
      <c r="A61" s="42" t="s">
        <v>10</v>
      </c>
      <c r="B61" s="42">
        <v>3288.2897800000001</v>
      </c>
      <c r="C61" s="136">
        <v>58150.358209999999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4661.0019499999999</v>
      </c>
      <c r="L61" s="42">
        <v>3725.89662</v>
      </c>
      <c r="M61" s="42">
        <v>10308.965840000001</v>
      </c>
      <c r="N61" s="42">
        <v>538.74361999999996</v>
      </c>
      <c r="O61" s="42">
        <v>61148.786329999995</v>
      </c>
      <c r="P61" s="42">
        <f t="shared" si="10"/>
        <v>-2749.5461599999999</v>
      </c>
      <c r="Q61" s="69">
        <f t="shared" si="11"/>
        <v>-0.83616297344694479</v>
      </c>
      <c r="R61" s="100">
        <f t="shared" si="8"/>
        <v>2998.4281199999969</v>
      </c>
      <c r="S61" s="33">
        <f t="shared" si="9"/>
        <v>5.1563364565557546E-2</v>
      </c>
      <c r="T61" s="120"/>
      <c r="U61" s="74"/>
    </row>
    <row r="62" spans="1:21" s="23" customFormat="1" x14ac:dyDescent="0.2">
      <c r="A62" s="42" t="s">
        <v>11</v>
      </c>
      <c r="B62" s="42">
        <v>1989.0414000000001</v>
      </c>
      <c r="C62" s="136">
        <v>13269.913050000001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6088.3275199999998</v>
      </c>
      <c r="L62" s="42">
        <v>10999.886710000001</v>
      </c>
      <c r="M62" s="42">
        <v>2141.7007599999997</v>
      </c>
      <c r="N62" s="42">
        <v>598.18085999999994</v>
      </c>
      <c r="O62" s="42">
        <v>52517.951419999998</v>
      </c>
      <c r="P62" s="42">
        <f t="shared" si="10"/>
        <v>-1390.8605400000001</v>
      </c>
      <c r="Q62" s="69">
        <f t="shared" si="11"/>
        <v>-0.69926173482361909</v>
      </c>
      <c r="R62" s="100">
        <f t="shared" si="8"/>
        <v>39248.038369999995</v>
      </c>
      <c r="S62" s="33">
        <f t="shared" si="9"/>
        <v>2.9576711032028951</v>
      </c>
      <c r="T62" s="120"/>
      <c r="U62" s="74"/>
    </row>
    <row r="63" spans="1:21" s="23" customFormat="1" x14ac:dyDescent="0.2">
      <c r="A63" s="42" t="s">
        <v>12</v>
      </c>
      <c r="B63" s="42">
        <v>849888.62494000001</v>
      </c>
      <c r="C63" s="136">
        <v>9705126.4551100004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1074278.0788399999</v>
      </c>
      <c r="L63" s="42">
        <v>975531.19025999994</v>
      </c>
      <c r="M63" s="42">
        <v>979950.77178999991</v>
      </c>
      <c r="N63" s="42">
        <v>657175.35845000006</v>
      </c>
      <c r="O63" s="42">
        <v>9893283.6217599977</v>
      </c>
      <c r="P63" s="42">
        <f t="shared" si="10"/>
        <v>-192713.26648999995</v>
      </c>
      <c r="Q63" s="69">
        <f t="shared" si="11"/>
        <v>-0.22675120108073576</v>
      </c>
      <c r="R63" s="100">
        <f t="shared" si="8"/>
        <v>188157.16664999723</v>
      </c>
      <c r="S63" s="33">
        <f t="shared" si="9"/>
        <v>1.9387399795386173E-2</v>
      </c>
      <c r="T63" s="120"/>
      <c r="U63" s="74"/>
    </row>
    <row r="64" spans="1:21" s="23" customFormat="1" x14ac:dyDescent="0.2">
      <c r="A64" s="42" t="s">
        <v>13</v>
      </c>
      <c r="B64" s="42">
        <v>401549.08164999995</v>
      </c>
      <c r="C64" s="136">
        <v>3344910.2493700003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692802.33456999995</v>
      </c>
      <c r="L64" s="42">
        <v>393168.26675999997</v>
      </c>
      <c r="M64" s="42">
        <v>236593.17079999999</v>
      </c>
      <c r="N64" s="42">
        <v>136543.33558000001</v>
      </c>
      <c r="O64" s="42">
        <v>4156979.2962799994</v>
      </c>
      <c r="P64" s="42">
        <f t="shared" si="10"/>
        <v>-265005.74606999994</v>
      </c>
      <c r="Q64" s="69">
        <f t="shared" si="11"/>
        <v>-0.65995854101089801</v>
      </c>
      <c r="R64" s="100">
        <f t="shared" si="8"/>
        <v>812069.0469099991</v>
      </c>
      <c r="S64" s="33">
        <f t="shared" si="9"/>
        <v>0.2427775295504413</v>
      </c>
      <c r="T64" s="120"/>
      <c r="U64" s="74"/>
    </row>
    <row r="65" spans="1:22" s="23" customFormat="1" x14ac:dyDescent="0.2">
      <c r="A65" s="42" t="s">
        <v>14</v>
      </c>
      <c r="B65" s="42">
        <v>156940.89413999999</v>
      </c>
      <c r="C65" s="136">
        <v>1729037.7234799999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163117.87969</v>
      </c>
      <c r="L65" s="42">
        <v>143758.97315999999</v>
      </c>
      <c r="M65" s="42">
        <v>138061.60800000001</v>
      </c>
      <c r="N65" s="42">
        <v>131365.27059</v>
      </c>
      <c r="O65" s="42">
        <v>1513346.3818200002</v>
      </c>
      <c r="P65" s="42">
        <f t="shared" si="10"/>
        <v>-25575.623549999989</v>
      </c>
      <c r="Q65" s="69">
        <f t="shared" si="11"/>
        <v>-0.16296341173630058</v>
      </c>
      <c r="R65" s="100">
        <f t="shared" si="8"/>
        <v>-215691.34165999969</v>
      </c>
      <c r="S65" s="33">
        <f t="shared" si="9"/>
        <v>-0.12474646373005793</v>
      </c>
      <c r="T65" s="120"/>
      <c r="U65" s="74"/>
    </row>
    <row r="66" spans="1:22" s="23" customFormat="1" x14ac:dyDescent="0.2">
      <c r="A66" s="42" t="s">
        <v>15</v>
      </c>
      <c r="B66" s="42">
        <v>264128.99092000001</v>
      </c>
      <c r="C66" s="136">
        <v>2287908.0639499999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169347.00288999997</v>
      </c>
      <c r="L66" s="42">
        <v>106251.49298000001</v>
      </c>
      <c r="M66" s="42">
        <v>145362.63511999999</v>
      </c>
      <c r="N66" s="42">
        <v>158089.16975999999</v>
      </c>
      <c r="O66" s="42">
        <v>2048736.4639299996</v>
      </c>
      <c r="P66" s="42">
        <f t="shared" si="10"/>
        <v>-106039.82116000002</v>
      </c>
      <c r="Q66" s="69">
        <f t="shared" si="11"/>
        <v>-0.40146983029256944</v>
      </c>
      <c r="R66" s="100">
        <f t="shared" si="8"/>
        <v>-239171.60002000025</v>
      </c>
      <c r="S66" s="33">
        <f t="shared" si="9"/>
        <v>-0.10453724246553775</v>
      </c>
      <c r="T66" s="120"/>
      <c r="U66" s="74"/>
    </row>
    <row r="67" spans="1:22" s="23" customFormat="1" x14ac:dyDescent="0.2">
      <c r="A67" s="42" t="s">
        <v>16</v>
      </c>
      <c r="B67" s="42">
        <v>226655.36133999997</v>
      </c>
      <c r="C67" s="136">
        <v>2375745.4845699999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261547.55473000003</v>
      </c>
      <c r="L67" s="42">
        <v>237096.49634000001</v>
      </c>
      <c r="M67" s="42">
        <v>286333.32419999997</v>
      </c>
      <c r="N67" s="42">
        <v>190836.25738</v>
      </c>
      <c r="O67" s="42">
        <v>2589752.8724000002</v>
      </c>
      <c r="P67" s="42">
        <f t="shared" si="10"/>
        <v>-35819.103959999979</v>
      </c>
      <c r="Q67" s="69">
        <f t="shared" si="11"/>
        <v>-0.1580333407876845</v>
      </c>
      <c r="R67" s="100">
        <f t="shared" si="8"/>
        <v>214007.38783000037</v>
      </c>
      <c r="S67" s="33">
        <f t="shared" si="9"/>
        <v>9.0080098739505621E-2</v>
      </c>
      <c r="T67" s="120"/>
      <c r="U67" s="74"/>
    </row>
    <row r="68" spans="1:22" s="23" customFormat="1" x14ac:dyDescent="0.2">
      <c r="A68" s="48" t="s">
        <v>17</v>
      </c>
      <c r="B68" s="36">
        <v>2063340.6484900001</v>
      </c>
      <c r="C68" s="137">
        <v>21258660.868920002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2460732.8192999996</v>
      </c>
      <c r="L68" s="36">
        <v>2146016.5741400002</v>
      </c>
      <c r="M68" s="36">
        <v>2009823.4076200002</v>
      </c>
      <c r="N68" s="36">
        <v>1348379.0649600001</v>
      </c>
      <c r="O68" s="36">
        <v>21786975.361449998</v>
      </c>
      <c r="P68" s="36">
        <f t="shared" si="10"/>
        <v>-714961.58352999995</v>
      </c>
      <c r="Q68" s="70">
        <f t="shared" si="11"/>
        <v>-0.34650680877790352</v>
      </c>
      <c r="R68" s="101">
        <f t="shared" si="8"/>
        <v>528314.49252999574</v>
      </c>
      <c r="S68" s="37">
        <f t="shared" si="9"/>
        <v>2.4851729645040121E-2</v>
      </c>
      <c r="T68" s="120"/>
      <c r="U68" s="74"/>
    </row>
    <row r="69" spans="1:22" s="23" customFormat="1" ht="14.25" customHeight="1" x14ac:dyDescent="0.2"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20"/>
      <c r="U69" s="74"/>
    </row>
    <row r="70" spans="1:22" s="23" customFormat="1" x14ac:dyDescent="0.2">
      <c r="A70" s="23" t="s">
        <v>18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20"/>
      <c r="U70" s="74"/>
    </row>
    <row r="71" spans="1:22" s="23" customFormat="1" x14ac:dyDescent="0.2">
      <c r="A71" s="23" t="s">
        <v>19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20"/>
      <c r="U71" s="74"/>
    </row>
    <row r="72" spans="1:22" s="23" customFormat="1" x14ac:dyDescent="0.2">
      <c r="A72" s="23" t="s">
        <v>20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</row>
    <row r="73" spans="1:22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30"/>
      <c r="R73" s="129"/>
      <c r="S73" s="129"/>
    </row>
    <row r="75" spans="1:22" s="23" customFormat="1" x14ac:dyDescent="0.2">
      <c r="A75" s="172" t="s">
        <v>0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20"/>
      <c r="U75" s="74"/>
    </row>
    <row r="76" spans="1:22" s="23" customFormat="1" x14ac:dyDescent="0.2">
      <c r="A76" s="172" t="s">
        <v>99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20"/>
      <c r="U76" s="74"/>
    </row>
    <row r="77" spans="1:22" s="23" customFormat="1" x14ac:dyDescent="0.2">
      <c r="A77" s="172" t="s">
        <v>1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20"/>
      <c r="U77" s="74"/>
    </row>
    <row r="78" spans="1:22" s="23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T78" s="120"/>
      <c r="U78" s="74"/>
    </row>
    <row r="79" spans="1:22" s="23" customFormat="1" x14ac:dyDescent="0.2">
      <c r="A79" s="173" t="s">
        <v>2</v>
      </c>
      <c r="B79" s="175" t="s">
        <v>23</v>
      </c>
      <c r="C79" s="175"/>
      <c r="D79" s="161" t="s">
        <v>31</v>
      </c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3"/>
      <c r="P79" s="161" t="s">
        <v>103</v>
      </c>
      <c r="Q79" s="163"/>
      <c r="R79" s="175" t="s">
        <v>104</v>
      </c>
      <c r="S79" s="175"/>
      <c r="T79" s="120"/>
      <c r="U79" s="74"/>
    </row>
    <row r="80" spans="1:22" s="23" customFormat="1" x14ac:dyDescent="0.2">
      <c r="A80" s="174"/>
      <c r="B80" s="48" t="s">
        <v>101</v>
      </c>
      <c r="C80" s="8" t="s">
        <v>102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73</v>
      </c>
      <c r="K80" s="8" t="s">
        <v>77</v>
      </c>
      <c r="L80" s="8" t="s">
        <v>84</v>
      </c>
      <c r="M80" s="8" t="s">
        <v>92</v>
      </c>
      <c r="N80" s="8" t="s">
        <v>98</v>
      </c>
      <c r="O80" s="8" t="s">
        <v>100</v>
      </c>
      <c r="P80" s="8" t="s">
        <v>4</v>
      </c>
      <c r="Q80" s="8" t="s">
        <v>5</v>
      </c>
      <c r="R80" s="121" t="s">
        <v>4</v>
      </c>
      <c r="S80" s="8" t="s">
        <v>5</v>
      </c>
      <c r="T80" s="120"/>
      <c r="U80" s="74"/>
    </row>
    <row r="81" spans="1:21" s="23" customFormat="1" x14ac:dyDescent="0.2">
      <c r="A81" s="42" t="s">
        <v>6</v>
      </c>
      <c r="B81" s="42">
        <v>4</v>
      </c>
      <c r="C81" s="42">
        <v>756.21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12980.87988</v>
      </c>
      <c r="L81" s="47">
        <v>18116.634550000002</v>
      </c>
      <c r="M81" s="47">
        <v>17002.064289999998</v>
      </c>
      <c r="N81" s="47">
        <v>10566.02954</v>
      </c>
      <c r="O81" s="47">
        <v>125189.08180999999</v>
      </c>
      <c r="P81" s="12">
        <f>+N81-B81</f>
        <v>10562.02954</v>
      </c>
      <c r="Q81" s="82">
        <f>+N81/B81-1</f>
        <v>2640.5073849999999</v>
      </c>
      <c r="R81" s="13">
        <f t="shared" ref="R81:R92" si="12">+O81-C81</f>
        <v>124432.87180999998</v>
      </c>
      <c r="S81" s="67">
        <f t="shared" ref="S81:S92" si="13">+O81/C81-1</f>
        <v>164.54803799209213</v>
      </c>
      <c r="T81" s="120"/>
      <c r="U81" s="74"/>
    </row>
    <row r="82" spans="1:21" s="23" customFormat="1" x14ac:dyDescent="0.2">
      <c r="A82" s="42" t="s">
        <v>7</v>
      </c>
      <c r="B82" s="42">
        <v>52178.900679999999</v>
      </c>
      <c r="C82" s="42">
        <v>556399.07316000003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14933.752600000002</v>
      </c>
      <c r="L82" s="47">
        <v>44153.998310000003</v>
      </c>
      <c r="M82" s="47">
        <v>13241.99368</v>
      </c>
      <c r="N82" s="47">
        <v>20919.418739999997</v>
      </c>
      <c r="O82" s="47">
        <v>274268.88451999996</v>
      </c>
      <c r="P82" s="12">
        <f t="shared" ref="P82:P92" si="14">+N82-B82</f>
        <v>-31259.481940000001</v>
      </c>
      <c r="Q82" s="82">
        <f t="shared" ref="Q82:Q92" si="15">+N82/B82-1</f>
        <v>-0.59908280037761807</v>
      </c>
      <c r="R82" s="13">
        <f t="shared" si="12"/>
        <v>-282130.18864000007</v>
      </c>
      <c r="S82" s="67">
        <f t="shared" si="13"/>
        <v>-0.50706444753345181</v>
      </c>
      <c r="T82" s="120"/>
      <c r="U82" s="74"/>
    </row>
    <row r="83" spans="1:21" s="23" customFormat="1" x14ac:dyDescent="0.2">
      <c r="A83" s="42" t="s">
        <v>8</v>
      </c>
      <c r="B83" s="42">
        <v>4154.8362100000004</v>
      </c>
      <c r="C83" s="42">
        <v>96025.581860000006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5039.0969400000004</v>
      </c>
      <c r="L83" s="47">
        <v>5359.8291300000001</v>
      </c>
      <c r="M83" s="47">
        <v>5419.5008799999996</v>
      </c>
      <c r="N83" s="47">
        <v>2441.9062100000001</v>
      </c>
      <c r="O83" s="47">
        <v>55589.380530000009</v>
      </c>
      <c r="P83" s="12">
        <f t="shared" si="14"/>
        <v>-1712.9300000000003</v>
      </c>
      <c r="Q83" s="82">
        <f t="shared" si="15"/>
        <v>-0.41227377288116973</v>
      </c>
      <c r="R83" s="13">
        <f t="shared" si="12"/>
        <v>-40436.201329999996</v>
      </c>
      <c r="S83" s="67">
        <f t="shared" si="13"/>
        <v>-0.42109821723292173</v>
      </c>
      <c r="T83" s="120"/>
      <c r="U83" s="74"/>
    </row>
    <row r="84" spans="1:21" s="23" customFormat="1" x14ac:dyDescent="0.2">
      <c r="A84" s="42" t="s">
        <v>9</v>
      </c>
      <c r="B84" s="42">
        <v>17678.716829999998</v>
      </c>
      <c r="C84" s="42">
        <v>246016.87226000003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9958.0248900000006</v>
      </c>
      <c r="L84" s="47">
        <v>21918.267670000001</v>
      </c>
      <c r="M84" s="47">
        <v>19657.56568</v>
      </c>
      <c r="N84" s="47">
        <v>20285.295690000003</v>
      </c>
      <c r="O84" s="47">
        <v>224867.59524999998</v>
      </c>
      <c r="P84" s="12">
        <f t="shared" si="14"/>
        <v>2606.5788600000051</v>
      </c>
      <c r="Q84" s="82">
        <f t="shared" si="15"/>
        <v>0.14744163193884963</v>
      </c>
      <c r="R84" s="13">
        <f t="shared" si="12"/>
        <v>-21149.277010000049</v>
      </c>
      <c r="S84" s="67">
        <f t="shared" si="13"/>
        <v>-8.5966774618810193E-2</v>
      </c>
      <c r="T84" s="120"/>
      <c r="U84" s="74"/>
    </row>
    <row r="85" spans="1:21" s="23" customFormat="1" x14ac:dyDescent="0.2">
      <c r="A85" s="42" t="s">
        <v>10</v>
      </c>
      <c r="B85" s="42">
        <v>3168.1474500000004</v>
      </c>
      <c r="C85" s="42">
        <v>39576.278709999999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1767.54926</v>
      </c>
      <c r="L85" s="47">
        <v>619.04688999999996</v>
      </c>
      <c r="M85" s="47">
        <v>7237.06603</v>
      </c>
      <c r="N85" s="47">
        <v>522.27140999999995</v>
      </c>
      <c r="O85" s="47">
        <v>36978.10181</v>
      </c>
      <c r="P85" s="12">
        <f t="shared" si="14"/>
        <v>-2645.8760400000006</v>
      </c>
      <c r="Q85" s="82">
        <f t="shared" si="15"/>
        <v>-0.83514927311858544</v>
      </c>
      <c r="R85" s="13">
        <f t="shared" si="12"/>
        <v>-2598.1768999999986</v>
      </c>
      <c r="S85" s="67">
        <f t="shared" si="13"/>
        <v>-6.5649853515497458E-2</v>
      </c>
      <c r="T85" s="120"/>
      <c r="U85" s="74"/>
    </row>
    <row r="86" spans="1:21" s="23" customFormat="1" x14ac:dyDescent="0.2">
      <c r="A86" s="42" t="s">
        <v>11</v>
      </c>
      <c r="B86" s="42">
        <v>1828.5253500000001</v>
      </c>
      <c r="C86" s="42">
        <v>8414.5957600000002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1068.1001000000001</v>
      </c>
      <c r="L86" s="47">
        <v>5569.8706600000005</v>
      </c>
      <c r="M86" s="47">
        <v>894.7115</v>
      </c>
      <c r="N86" s="47">
        <v>340.16788000000003</v>
      </c>
      <c r="O86" s="47">
        <v>10889.580970000001</v>
      </c>
      <c r="P86" s="12">
        <f t="shared" si="14"/>
        <v>-1488.3574700000001</v>
      </c>
      <c r="Q86" s="82">
        <f t="shared" si="15"/>
        <v>-0.81396600271360742</v>
      </c>
      <c r="R86" s="13">
        <f t="shared" si="12"/>
        <v>2474.9852100000007</v>
      </c>
      <c r="S86" s="67">
        <f t="shared" si="13"/>
        <v>0.29413001890895352</v>
      </c>
      <c r="T86" s="120"/>
      <c r="U86" s="74"/>
    </row>
    <row r="87" spans="1:21" s="23" customFormat="1" x14ac:dyDescent="0.2">
      <c r="A87" s="42" t="s">
        <v>12</v>
      </c>
      <c r="B87" s="42">
        <v>384142.66966000001</v>
      </c>
      <c r="C87" s="42">
        <v>4573573.4619300002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405828.91102</v>
      </c>
      <c r="L87" s="47">
        <v>435563.64971999999</v>
      </c>
      <c r="M87" s="47">
        <v>430430.59155000001</v>
      </c>
      <c r="N87" s="47">
        <v>309332.16916000005</v>
      </c>
      <c r="O87" s="47">
        <v>4303174.9888400007</v>
      </c>
      <c r="P87" s="12">
        <f t="shared" si="14"/>
        <v>-74810.500499999966</v>
      </c>
      <c r="Q87" s="82">
        <f t="shared" si="15"/>
        <v>-0.19474665640818767</v>
      </c>
      <c r="R87" s="13">
        <f t="shared" si="12"/>
        <v>-270398.47308999952</v>
      </c>
      <c r="S87" s="67">
        <f t="shared" si="13"/>
        <v>-5.9121926288223214E-2</v>
      </c>
      <c r="T87" s="120"/>
      <c r="U87" s="74"/>
    </row>
    <row r="88" spans="1:21" s="23" customFormat="1" x14ac:dyDescent="0.2">
      <c r="A88" s="42" t="s">
        <v>13</v>
      </c>
      <c r="B88" s="42">
        <v>37507.276570000002</v>
      </c>
      <c r="C88" s="42">
        <v>637273.25685999996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133889.4014</v>
      </c>
      <c r="L88" s="47">
        <v>64947.973250000003</v>
      </c>
      <c r="M88" s="47">
        <v>57670.67901</v>
      </c>
      <c r="N88" s="47">
        <v>51039.299190000005</v>
      </c>
      <c r="O88" s="47">
        <v>838277.23565000005</v>
      </c>
      <c r="P88" s="12">
        <f t="shared" si="14"/>
        <v>13532.022620000003</v>
      </c>
      <c r="Q88" s="82">
        <f t="shared" si="15"/>
        <v>0.36078392934621983</v>
      </c>
      <c r="R88" s="13">
        <f t="shared" si="12"/>
        <v>201003.97879000008</v>
      </c>
      <c r="S88" s="67">
        <f t="shared" si="13"/>
        <v>0.3154125434046855</v>
      </c>
      <c r="T88" s="120"/>
      <c r="U88" s="74"/>
    </row>
    <row r="89" spans="1:21" s="23" customFormat="1" x14ac:dyDescent="0.2">
      <c r="A89" s="42" t="s">
        <v>14</v>
      </c>
      <c r="B89" s="42">
        <v>105289.87637</v>
      </c>
      <c r="C89" s="42">
        <v>1173079.5609700002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105468.89261</v>
      </c>
      <c r="L89" s="47">
        <v>90614.081789999997</v>
      </c>
      <c r="M89" s="47">
        <v>82247.940459999998</v>
      </c>
      <c r="N89" s="47">
        <v>79361.030350000001</v>
      </c>
      <c r="O89" s="47">
        <v>966854.9317999999</v>
      </c>
      <c r="P89" s="12">
        <f t="shared" si="14"/>
        <v>-25928.846019999997</v>
      </c>
      <c r="Q89" s="82">
        <f t="shared" si="15"/>
        <v>-0.2462615297303915</v>
      </c>
      <c r="R89" s="13">
        <f t="shared" si="12"/>
        <v>-206224.62917000032</v>
      </c>
      <c r="S89" s="67">
        <f t="shared" si="13"/>
        <v>-0.17579764922293639</v>
      </c>
      <c r="T89" s="120"/>
      <c r="U89" s="74"/>
    </row>
    <row r="90" spans="1:21" s="23" customFormat="1" x14ac:dyDescent="0.2">
      <c r="A90" s="42" t="s">
        <v>15</v>
      </c>
      <c r="B90" s="42">
        <v>201590.09568</v>
      </c>
      <c r="C90" s="42">
        <v>1580615.0843300002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116266.92959</v>
      </c>
      <c r="L90" s="47">
        <v>67894.127790000013</v>
      </c>
      <c r="M90" s="47">
        <v>90448.964330000003</v>
      </c>
      <c r="N90" s="47">
        <v>104052.42045000001</v>
      </c>
      <c r="O90" s="47">
        <v>1387072.5796600003</v>
      </c>
      <c r="P90" s="12">
        <f t="shared" si="14"/>
        <v>-97537.675229999993</v>
      </c>
      <c r="Q90" s="82">
        <f t="shared" si="15"/>
        <v>-0.4838416039289416</v>
      </c>
      <c r="R90" s="13">
        <f t="shared" si="12"/>
        <v>-193542.50466999994</v>
      </c>
      <c r="S90" s="67">
        <f t="shared" si="13"/>
        <v>-0.12244758802364575</v>
      </c>
      <c r="T90" s="120"/>
      <c r="U90" s="74"/>
    </row>
    <row r="91" spans="1:21" s="23" customFormat="1" x14ac:dyDescent="0.2">
      <c r="A91" s="42" t="s">
        <v>16</v>
      </c>
      <c r="B91" s="42">
        <v>118978.33949</v>
      </c>
      <c r="C91" s="42">
        <v>1307796.7258899999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127000.91299</v>
      </c>
      <c r="L91" s="47">
        <v>126886.18184999999</v>
      </c>
      <c r="M91" s="47">
        <v>146509.66081</v>
      </c>
      <c r="N91" s="47">
        <v>91539.649640000003</v>
      </c>
      <c r="O91" s="47">
        <v>1288350.7020399999</v>
      </c>
      <c r="P91" s="12">
        <f t="shared" si="14"/>
        <v>-27438.689849999995</v>
      </c>
      <c r="Q91" s="82">
        <f t="shared" si="15"/>
        <v>-0.23061920318955353</v>
      </c>
      <c r="R91" s="13">
        <f t="shared" si="12"/>
        <v>-19446.023849999998</v>
      </c>
      <c r="S91" s="67">
        <f t="shared" si="13"/>
        <v>-1.4869301524490619E-2</v>
      </c>
      <c r="T91" s="120"/>
      <c r="U91" s="74"/>
    </row>
    <row r="92" spans="1:21" s="127" customFormat="1" x14ac:dyDescent="0.2">
      <c r="A92" s="48" t="s">
        <v>17</v>
      </c>
      <c r="B92" s="36">
        <v>926521.38428999996</v>
      </c>
      <c r="C92" s="36">
        <v>10219526.701730002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934202.45128000004</v>
      </c>
      <c r="L92" s="48">
        <v>881643.66160999995</v>
      </c>
      <c r="M92" s="48">
        <v>870760.73822000006</v>
      </c>
      <c r="N92" s="48">
        <v>690399.65825999994</v>
      </c>
      <c r="O92" s="48">
        <v>9511513.0628799982</v>
      </c>
      <c r="P92" s="35">
        <f t="shared" si="14"/>
        <v>-236121.72603000002</v>
      </c>
      <c r="Q92" s="118">
        <f t="shared" si="15"/>
        <v>-0.25484757290404236</v>
      </c>
      <c r="R92" s="18">
        <f t="shared" si="12"/>
        <v>-708013.63885000348</v>
      </c>
      <c r="S92" s="68">
        <f t="shared" si="13"/>
        <v>-6.9280472522288972E-2</v>
      </c>
      <c r="T92" s="124"/>
      <c r="U92" s="125"/>
    </row>
    <row r="93" spans="1:21" s="23" customFormat="1" x14ac:dyDescent="0.2">
      <c r="B93" s="103"/>
      <c r="Q93" s="87"/>
      <c r="R93" s="139"/>
      <c r="T93" s="120"/>
      <c r="U93" s="74"/>
    </row>
    <row r="94" spans="1:21" s="23" customFormat="1" x14ac:dyDescent="0.2">
      <c r="A94" s="23" t="s">
        <v>18</v>
      </c>
      <c r="B94" s="103"/>
      <c r="C94" s="103"/>
      <c r="Q94" s="84"/>
      <c r="T94" s="120"/>
      <c r="U94" s="74"/>
    </row>
    <row r="95" spans="1:21" s="23" customFormat="1" x14ac:dyDescent="0.2">
      <c r="A95" s="23" t="s">
        <v>19</v>
      </c>
      <c r="B95" s="103"/>
      <c r="C95" s="103"/>
      <c r="Q95" s="84"/>
      <c r="T95" s="120"/>
      <c r="U95" s="74"/>
    </row>
    <row r="96" spans="1:21" s="23" customFormat="1" x14ac:dyDescent="0.2">
      <c r="A96" s="23" t="s">
        <v>20</v>
      </c>
      <c r="B96" s="103"/>
      <c r="C96" s="103"/>
      <c r="Q96" s="84"/>
      <c r="T96" s="120"/>
      <c r="U96" s="74"/>
    </row>
    <row r="99" spans="1:22" s="23" customFormat="1" x14ac:dyDescent="0.2">
      <c r="A99" s="172" t="s">
        <v>0</v>
      </c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20"/>
      <c r="U99" s="74"/>
    </row>
    <row r="100" spans="1:22" s="23" customFormat="1" x14ac:dyDescent="0.2">
      <c r="A100" s="172" t="s">
        <v>99</v>
      </c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20"/>
      <c r="U100" s="74"/>
    </row>
    <row r="101" spans="1:22" s="23" customFormat="1" x14ac:dyDescent="0.2">
      <c r="A101" s="172" t="s">
        <v>1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20"/>
      <c r="U101" s="74"/>
    </row>
    <row r="102" spans="1:22" s="23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T102" s="120"/>
      <c r="U102" s="74"/>
    </row>
    <row r="103" spans="1:22" s="23" customFormat="1" x14ac:dyDescent="0.2">
      <c r="A103" s="173" t="s">
        <v>2</v>
      </c>
      <c r="B103" s="175" t="s">
        <v>24</v>
      </c>
      <c r="C103" s="175"/>
      <c r="D103" s="161" t="s">
        <v>32</v>
      </c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3"/>
      <c r="P103" s="161" t="s">
        <v>103</v>
      </c>
      <c r="Q103" s="163"/>
      <c r="R103" s="175" t="s">
        <v>104</v>
      </c>
      <c r="S103" s="175"/>
      <c r="T103" s="120"/>
      <c r="U103" s="74"/>
    </row>
    <row r="104" spans="1:22" s="23" customFormat="1" x14ac:dyDescent="0.2">
      <c r="A104" s="174"/>
      <c r="B104" s="48" t="s">
        <v>101</v>
      </c>
      <c r="C104" s="8" t="s">
        <v>102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73</v>
      </c>
      <c r="K104" s="8" t="s">
        <v>77</v>
      </c>
      <c r="L104" s="8" t="s">
        <v>84</v>
      </c>
      <c r="M104" s="8" t="s">
        <v>92</v>
      </c>
      <c r="N104" s="8" t="s">
        <v>98</v>
      </c>
      <c r="O104" s="8" t="s">
        <v>100</v>
      </c>
      <c r="P104" s="8" t="s">
        <v>4</v>
      </c>
      <c r="Q104" s="8" t="s">
        <v>5</v>
      </c>
      <c r="R104" s="121" t="s">
        <v>4</v>
      </c>
      <c r="S104" s="8" t="s">
        <v>5</v>
      </c>
      <c r="T104" s="120"/>
      <c r="U104" s="74"/>
    </row>
    <row r="105" spans="1:22" s="23" customFormat="1" x14ac:dyDescent="0.2">
      <c r="A105" s="42" t="s">
        <v>6</v>
      </c>
      <c r="B105" s="42">
        <v>112.86778</v>
      </c>
      <c r="C105" s="47">
        <v>67448.484400000001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0</v>
      </c>
      <c r="L105" s="47">
        <v>50</v>
      </c>
      <c r="M105" s="47">
        <v>979.18250999999998</v>
      </c>
      <c r="N105" s="47">
        <v>8250</v>
      </c>
      <c r="O105" s="47">
        <v>16160.35572</v>
      </c>
      <c r="P105" s="12">
        <f>+N105-B105</f>
        <v>8137.1322200000004</v>
      </c>
      <c r="Q105" s="59">
        <f>+N105/B105-1</f>
        <v>72.094376446493413</v>
      </c>
      <c r="R105" s="13">
        <f t="shared" ref="R105:R116" si="16">+O105-C105</f>
        <v>-51288.128680000002</v>
      </c>
      <c r="S105" s="67">
        <f t="shared" ref="S105:S116" si="17">+O105/C105-1</f>
        <v>-0.76040446477400758</v>
      </c>
      <c r="T105" s="120"/>
      <c r="U105" s="74"/>
    </row>
    <row r="106" spans="1:22" s="23" customFormat="1" x14ac:dyDescent="0.2">
      <c r="A106" s="42" t="s">
        <v>7</v>
      </c>
      <c r="B106" s="42">
        <v>66988.259890000001</v>
      </c>
      <c r="C106" s="47">
        <v>567316.63361000002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38242.548649999997</v>
      </c>
      <c r="L106" s="47">
        <v>176835.83946000002</v>
      </c>
      <c r="M106" s="47">
        <v>123628.02340000001</v>
      </c>
      <c r="N106" s="47">
        <v>2505.0357999999997</v>
      </c>
      <c r="O106" s="47">
        <v>571879.89060999989</v>
      </c>
      <c r="P106" s="12">
        <f t="shared" ref="P106:P116" si="18">+N106-B106</f>
        <v>-64483.224090000003</v>
      </c>
      <c r="Q106" s="59">
        <f t="shared" ref="Q106:Q116" si="19">+N106/B106-1</f>
        <v>-0.96260485338604906</v>
      </c>
      <c r="R106" s="13">
        <f t="shared" si="16"/>
        <v>4563.2569999998668</v>
      </c>
      <c r="S106" s="67">
        <f t="shared" si="17"/>
        <v>8.0435804798504318E-3</v>
      </c>
      <c r="T106" s="120"/>
      <c r="U106" s="74"/>
    </row>
    <row r="107" spans="1:22" s="23" customFormat="1" x14ac:dyDescent="0.2">
      <c r="A107" s="42" t="s">
        <v>8</v>
      </c>
      <c r="B107" s="42">
        <v>8550.1837300000007</v>
      </c>
      <c r="C107" s="47">
        <v>111165.41893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1659.21847</v>
      </c>
      <c r="L107" s="47">
        <v>2148.2897899999998</v>
      </c>
      <c r="M107" s="47">
        <v>3729.6451099999999</v>
      </c>
      <c r="N107" s="47">
        <v>2753.8413700000001</v>
      </c>
      <c r="O107" s="47">
        <v>87814.151069999993</v>
      </c>
      <c r="P107" s="12">
        <f t="shared" si="18"/>
        <v>-5796.3423600000006</v>
      </c>
      <c r="Q107" s="59">
        <f t="shared" si="19"/>
        <v>-0.67792021119527446</v>
      </c>
      <c r="R107" s="13">
        <f t="shared" si="16"/>
        <v>-23351.267860000007</v>
      </c>
      <c r="S107" s="67">
        <f t="shared" si="17"/>
        <v>-0.21005874025180549</v>
      </c>
      <c r="T107" s="120"/>
      <c r="U107" s="140"/>
      <c r="V107" s="141"/>
    </row>
    <row r="108" spans="1:22" s="23" customFormat="1" x14ac:dyDescent="0.2">
      <c r="A108" s="42" t="s">
        <v>9</v>
      </c>
      <c r="B108" s="42">
        <v>9232.5991999999987</v>
      </c>
      <c r="C108" s="47">
        <v>99384.346959999995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6077.1176799999994</v>
      </c>
      <c r="L108" s="47">
        <v>6901.5124000000005</v>
      </c>
      <c r="M108" s="47">
        <v>27413.255559999998</v>
      </c>
      <c r="N108" s="47">
        <v>5511.2213700000002</v>
      </c>
      <c r="O108" s="47">
        <v>115440.648</v>
      </c>
      <c r="P108" s="12">
        <f t="shared" si="18"/>
        <v>-3721.3778299999985</v>
      </c>
      <c r="Q108" s="59">
        <f t="shared" si="19"/>
        <v>-0.40306935776005515</v>
      </c>
      <c r="R108" s="13">
        <f t="shared" si="16"/>
        <v>16056.301040000006</v>
      </c>
      <c r="S108" s="67">
        <f t="shared" si="17"/>
        <v>0.16155764495250247</v>
      </c>
      <c r="T108" s="120"/>
      <c r="U108" s="74"/>
    </row>
    <row r="109" spans="1:22" s="23" customFormat="1" x14ac:dyDescent="0.2">
      <c r="A109" s="42" t="s">
        <v>10</v>
      </c>
      <c r="B109" s="42">
        <v>120.14233</v>
      </c>
      <c r="C109" s="47">
        <v>18574.0795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2893.4526900000001</v>
      </c>
      <c r="L109" s="47">
        <v>3106.8497299999999</v>
      </c>
      <c r="M109" s="47">
        <v>3071.8998099999999</v>
      </c>
      <c r="N109" s="47">
        <v>16.47221</v>
      </c>
      <c r="O109" s="47">
        <v>24170.684519999999</v>
      </c>
      <c r="P109" s="12">
        <f t="shared" si="18"/>
        <v>-103.67012</v>
      </c>
      <c r="Q109" s="59">
        <f t="shared" si="19"/>
        <v>-0.86289420223496582</v>
      </c>
      <c r="R109" s="13">
        <f t="shared" si="16"/>
        <v>5596.6050199999991</v>
      </c>
      <c r="S109" s="67">
        <f t="shared" si="17"/>
        <v>0.30131264486081255</v>
      </c>
      <c r="T109" s="120"/>
      <c r="U109" s="74"/>
    </row>
    <row r="110" spans="1:22" s="23" customFormat="1" x14ac:dyDescent="0.2">
      <c r="A110" s="42" t="s">
        <v>11</v>
      </c>
      <c r="B110" s="42">
        <v>160.51604999999998</v>
      </c>
      <c r="C110" s="47">
        <v>4855.31729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5020.2274200000002</v>
      </c>
      <c r="L110" s="47">
        <v>5430.0160500000002</v>
      </c>
      <c r="M110" s="47">
        <v>1246.9892600000001</v>
      </c>
      <c r="N110" s="47">
        <v>258.01298000000003</v>
      </c>
      <c r="O110" s="47">
        <v>41628.370450000002</v>
      </c>
      <c r="P110" s="12">
        <f t="shared" si="18"/>
        <v>97.496930000000049</v>
      </c>
      <c r="Q110" s="59">
        <f t="shared" si="19"/>
        <v>0.60739676811135124</v>
      </c>
      <c r="R110" s="13">
        <f t="shared" si="16"/>
        <v>36773.053160000003</v>
      </c>
      <c r="S110" s="67">
        <f t="shared" si="17"/>
        <v>7.5737693262060741</v>
      </c>
      <c r="T110" s="120"/>
      <c r="U110" s="74"/>
    </row>
    <row r="111" spans="1:22" s="23" customFormat="1" x14ac:dyDescent="0.2">
      <c r="A111" s="42" t="s">
        <v>12</v>
      </c>
      <c r="B111" s="42">
        <v>465745.95527999999</v>
      </c>
      <c r="C111" s="47">
        <v>5131552.9931800002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668449.16781999997</v>
      </c>
      <c r="L111" s="47">
        <v>539967.54053999996</v>
      </c>
      <c r="M111" s="47">
        <v>549520.18024000002</v>
      </c>
      <c r="N111" s="47">
        <v>347843.18929000001</v>
      </c>
      <c r="O111" s="47">
        <v>5590108.6329199988</v>
      </c>
      <c r="P111" s="12">
        <f t="shared" si="18"/>
        <v>-117902.76598999999</v>
      </c>
      <c r="Q111" s="59">
        <f t="shared" si="19"/>
        <v>-0.25314823382442142</v>
      </c>
      <c r="R111" s="13">
        <f t="shared" si="16"/>
        <v>458555.63973999862</v>
      </c>
      <c r="S111" s="67">
        <f t="shared" si="17"/>
        <v>8.9360012524363208E-2</v>
      </c>
      <c r="T111" s="120"/>
      <c r="U111" s="74"/>
    </row>
    <row r="112" spans="1:22" s="23" customFormat="1" x14ac:dyDescent="0.2">
      <c r="A112" s="42" t="s">
        <v>13</v>
      </c>
      <c r="B112" s="42">
        <v>364041.80507999996</v>
      </c>
      <c r="C112" s="47">
        <v>2707636.9925099998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558912.93316999997</v>
      </c>
      <c r="L112" s="47">
        <v>328220.29350999999</v>
      </c>
      <c r="M112" s="47">
        <v>178922.49179</v>
      </c>
      <c r="N112" s="47">
        <v>85504.036389999994</v>
      </c>
      <c r="O112" s="47">
        <v>3318702.0606299997</v>
      </c>
      <c r="P112" s="12">
        <f t="shared" si="18"/>
        <v>-278537.76868999994</v>
      </c>
      <c r="Q112" s="59">
        <f t="shared" si="19"/>
        <v>-0.76512577622449141</v>
      </c>
      <c r="R112" s="13">
        <f t="shared" si="16"/>
        <v>611065.06811999995</v>
      </c>
      <c r="S112" s="67">
        <f t="shared" si="17"/>
        <v>0.2256820503672976</v>
      </c>
      <c r="T112" s="120"/>
      <c r="U112" s="74"/>
    </row>
    <row r="113" spans="1:21" s="23" customFormat="1" x14ac:dyDescent="0.2">
      <c r="A113" s="42" t="s">
        <v>14</v>
      </c>
      <c r="B113" s="42">
        <v>51651.017769999999</v>
      </c>
      <c r="C113" s="47">
        <v>555958.16250999994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57648.987079999999</v>
      </c>
      <c r="L113" s="47">
        <v>53144.891369999998</v>
      </c>
      <c r="M113" s="47">
        <v>55813.667540000002</v>
      </c>
      <c r="N113" s="47">
        <v>52004.240239999999</v>
      </c>
      <c r="O113" s="47">
        <v>546491.45001999999</v>
      </c>
      <c r="P113" s="12">
        <f t="shared" si="18"/>
        <v>353.22247000000061</v>
      </c>
      <c r="Q113" s="59">
        <f t="shared" si="19"/>
        <v>6.8386352341185397E-3</v>
      </c>
      <c r="R113" s="13">
        <f t="shared" si="16"/>
        <v>-9466.7124899999471</v>
      </c>
      <c r="S113" s="67">
        <f t="shared" si="17"/>
        <v>-1.7027742604336149E-2</v>
      </c>
      <c r="T113" s="120"/>
      <c r="U113" s="74"/>
    </row>
    <row r="114" spans="1:21" s="23" customFormat="1" x14ac:dyDescent="0.2">
      <c r="A114" s="42" t="s">
        <v>15</v>
      </c>
      <c r="B114" s="42">
        <v>62538.895240000005</v>
      </c>
      <c r="C114" s="47">
        <v>707292.97962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53080.073299999996</v>
      </c>
      <c r="L114" s="47">
        <v>38357.365189999997</v>
      </c>
      <c r="M114" s="47">
        <v>54913.670789999996</v>
      </c>
      <c r="N114" s="47">
        <v>54036.749309999999</v>
      </c>
      <c r="O114" s="47">
        <v>661663.88426999992</v>
      </c>
      <c r="P114" s="12">
        <f t="shared" si="18"/>
        <v>-8502.145930000006</v>
      </c>
      <c r="Q114" s="59">
        <f t="shared" si="19"/>
        <v>-0.1359497301219037</v>
      </c>
      <c r="R114" s="13">
        <f t="shared" si="16"/>
        <v>-45629.095350000076</v>
      </c>
      <c r="S114" s="67">
        <f t="shared" si="17"/>
        <v>-6.4512297823901443E-2</v>
      </c>
      <c r="T114" s="120"/>
      <c r="U114" s="74"/>
    </row>
    <row r="115" spans="1:21" s="23" customFormat="1" x14ac:dyDescent="0.2">
      <c r="A115" s="42" t="s">
        <v>16</v>
      </c>
      <c r="B115" s="42">
        <v>107677.02184999999</v>
      </c>
      <c r="C115" s="47">
        <v>1067948.75868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134546.64174000002</v>
      </c>
      <c r="L115" s="47">
        <v>110210.31449</v>
      </c>
      <c r="M115" s="47">
        <v>139823.66338999997</v>
      </c>
      <c r="N115" s="47">
        <v>99296.607739999992</v>
      </c>
      <c r="O115" s="47">
        <v>1301402.1703599999</v>
      </c>
      <c r="P115" s="12">
        <f t="shared" si="18"/>
        <v>-8380.4141099999979</v>
      </c>
      <c r="Q115" s="59">
        <f t="shared" si="19"/>
        <v>-7.7829178092187368E-2</v>
      </c>
      <c r="R115" s="13">
        <f t="shared" si="16"/>
        <v>233453.4116799999</v>
      </c>
      <c r="S115" s="67">
        <f t="shared" si="17"/>
        <v>0.21859982492844665</v>
      </c>
      <c r="T115" s="120"/>
      <c r="U115" s="74"/>
    </row>
    <row r="116" spans="1:21" s="23" customFormat="1" x14ac:dyDescent="0.2">
      <c r="A116" s="48" t="s">
        <v>17</v>
      </c>
      <c r="B116" s="36">
        <v>1136819.2641999999</v>
      </c>
      <c r="C116" s="48">
        <v>11039134.16719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1526530.3680199997</v>
      </c>
      <c r="L116" s="48">
        <v>1264372.9125299999</v>
      </c>
      <c r="M116" s="48">
        <v>1139062.6693999998</v>
      </c>
      <c r="N116" s="48">
        <v>657979.40670000005</v>
      </c>
      <c r="O116" s="48">
        <v>12275462.298569998</v>
      </c>
      <c r="P116" s="35">
        <f t="shared" si="18"/>
        <v>-478839.85749999981</v>
      </c>
      <c r="Q116" s="60">
        <f t="shared" si="19"/>
        <v>-0.42121018932325005</v>
      </c>
      <c r="R116" s="18">
        <f t="shared" si="16"/>
        <v>1236328.1313799974</v>
      </c>
      <c r="S116" s="68">
        <f t="shared" si="17"/>
        <v>0.11199502720553522</v>
      </c>
      <c r="T116" s="120"/>
      <c r="U116" s="74"/>
    </row>
    <row r="117" spans="1:21" s="23" customFormat="1" x14ac:dyDescent="0.2">
      <c r="B117" s="103"/>
      <c r="Q117" s="84"/>
      <c r="T117" s="120"/>
      <c r="U117" s="74"/>
    </row>
    <row r="118" spans="1:21" s="23" customFormat="1" x14ac:dyDescent="0.2">
      <c r="A118" s="23" t="s">
        <v>18</v>
      </c>
      <c r="B118" s="103"/>
      <c r="C118" s="103"/>
      <c r="Q118" s="84"/>
      <c r="T118" s="120"/>
      <c r="U118" s="74"/>
    </row>
    <row r="119" spans="1:21" s="23" customFormat="1" x14ac:dyDescent="0.2">
      <c r="A119" s="23" t="s">
        <v>19</v>
      </c>
      <c r="B119" s="103"/>
      <c r="C119" s="103"/>
      <c r="Q119" s="84"/>
      <c r="R119" s="24"/>
      <c r="T119" s="120"/>
      <c r="U119" s="74"/>
    </row>
    <row r="120" spans="1:21" s="23" customFormat="1" x14ac:dyDescent="0.2">
      <c r="A120" s="23" t="s">
        <v>20</v>
      </c>
      <c r="B120" s="103"/>
      <c r="C120" s="103"/>
      <c r="Q120" s="84"/>
      <c r="T120" s="120"/>
      <c r="U120" s="74"/>
    </row>
    <row r="129" spans="5:5" x14ac:dyDescent="0.2">
      <c r="E129" s="53" t="s">
        <v>105</v>
      </c>
    </row>
  </sheetData>
  <mergeCells count="40">
    <mergeCell ref="A2:S2"/>
    <mergeCell ref="A3:S3"/>
    <mergeCell ref="A4:S4"/>
    <mergeCell ref="A6:A7"/>
    <mergeCell ref="B6:C6"/>
    <mergeCell ref="D6:O6"/>
    <mergeCell ref="P6:Q6"/>
    <mergeCell ref="R6:S6"/>
    <mergeCell ref="A27:S27"/>
    <mergeCell ref="A28:S28"/>
    <mergeCell ref="A29:S29"/>
    <mergeCell ref="A31:A32"/>
    <mergeCell ref="B31:C31"/>
    <mergeCell ref="D31:O31"/>
    <mergeCell ref="P31:Q31"/>
    <mergeCell ref="R31:S31"/>
    <mergeCell ref="A51:S51"/>
    <mergeCell ref="A52:S52"/>
    <mergeCell ref="A53:S53"/>
    <mergeCell ref="A55:A56"/>
    <mergeCell ref="B55:C55"/>
    <mergeCell ref="D55:O55"/>
    <mergeCell ref="P55:Q55"/>
    <mergeCell ref="R55:S55"/>
    <mergeCell ref="A75:S75"/>
    <mergeCell ref="A76:S76"/>
    <mergeCell ref="A77:S77"/>
    <mergeCell ref="A79:A80"/>
    <mergeCell ref="B79:C79"/>
    <mergeCell ref="D79:O79"/>
    <mergeCell ref="P79:Q79"/>
    <mergeCell ref="R79:S79"/>
    <mergeCell ref="A99:S99"/>
    <mergeCell ref="A100:S100"/>
    <mergeCell ref="A101:S101"/>
    <mergeCell ref="A103:A104"/>
    <mergeCell ref="B103:C103"/>
    <mergeCell ref="D103:O103"/>
    <mergeCell ref="P103:Q103"/>
    <mergeCell ref="R103:S103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X129"/>
  <sheetViews>
    <sheetView tabSelected="1" workbookViewId="0">
      <selection activeCell="A27" sqref="A27:T27"/>
    </sheetView>
  </sheetViews>
  <sheetFormatPr baseColWidth="10" defaultColWidth="11.42578125" defaultRowHeight="11.25" x14ac:dyDescent="0.2"/>
  <cols>
    <col min="1" max="1" width="21.5703125" style="53" customWidth="1"/>
    <col min="2" max="2" width="11.5703125" style="53" customWidth="1"/>
    <col min="3" max="3" width="15.5703125" style="53" customWidth="1"/>
    <col min="4" max="4" width="11.28515625" style="53" customWidth="1"/>
    <col min="5" max="5" width="11.85546875" style="53" customWidth="1"/>
    <col min="6" max="6" width="12" style="53" customWidth="1"/>
    <col min="7" max="7" width="11" style="53" customWidth="1"/>
    <col min="8" max="8" width="11.7109375" style="53" customWidth="1"/>
    <col min="9" max="9" width="11.85546875" style="53" customWidth="1"/>
    <col min="10" max="10" width="12.85546875" style="53" customWidth="1"/>
    <col min="11" max="11" width="11" style="53" customWidth="1"/>
    <col min="12" max="12" width="13" style="53" customWidth="1"/>
    <col min="13" max="13" width="11.5703125" style="53" customWidth="1"/>
    <col min="14" max="14" width="11.7109375" style="53" customWidth="1"/>
    <col min="15" max="15" width="11.28515625" style="53" customWidth="1"/>
    <col min="16" max="16" width="13.85546875" style="53" customWidth="1"/>
    <col min="17" max="17" width="11.5703125" style="53" customWidth="1"/>
    <col min="18" max="18" width="12" style="152" customWidth="1"/>
    <col min="19" max="19" width="12.42578125" style="53" customWidth="1"/>
    <col min="20" max="20" width="10" style="148" customWidth="1"/>
    <col min="21" max="21" width="11.42578125" style="131"/>
    <col min="22" max="22" width="11.42578125" style="132"/>
    <col min="23" max="16384" width="11.42578125" style="53"/>
  </cols>
  <sheetData>
    <row r="2" spans="1:24" s="23" customFormat="1" x14ac:dyDescent="0.2">
      <c r="A2" s="172" t="s">
        <v>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20"/>
      <c r="V2" s="74"/>
    </row>
    <row r="3" spans="1:24" s="23" customFormat="1" x14ac:dyDescent="0.2">
      <c r="A3" s="172" t="s">
        <v>106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20"/>
      <c r="V3" s="74"/>
    </row>
    <row r="4" spans="1:24" s="23" customFormat="1" x14ac:dyDescent="0.2">
      <c r="A4" s="172" t="s">
        <v>1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20"/>
      <c r="V4" s="74"/>
    </row>
    <row r="5" spans="1:24" s="2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44"/>
      <c r="S5" s="5"/>
      <c r="T5" s="144"/>
      <c r="U5" s="120"/>
      <c r="V5" s="74"/>
    </row>
    <row r="6" spans="1:24" s="23" customFormat="1" x14ac:dyDescent="0.2">
      <c r="A6" s="173" t="s">
        <v>2</v>
      </c>
      <c r="B6" s="175" t="s">
        <v>3</v>
      </c>
      <c r="C6" s="175"/>
      <c r="D6" s="161" t="s">
        <v>25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3"/>
      <c r="Q6" s="161" t="s">
        <v>111</v>
      </c>
      <c r="R6" s="163"/>
      <c r="S6" s="175" t="s">
        <v>112</v>
      </c>
      <c r="T6" s="175"/>
      <c r="U6" s="120"/>
      <c r="V6" s="74"/>
    </row>
    <row r="7" spans="1:24" s="23" customFormat="1" x14ac:dyDescent="0.2">
      <c r="A7" s="174"/>
      <c r="B7" s="48" t="s">
        <v>107</v>
      </c>
      <c r="C7" s="8" t="s">
        <v>108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73</v>
      </c>
      <c r="K7" s="8" t="s">
        <v>77</v>
      </c>
      <c r="L7" s="8" t="s">
        <v>84</v>
      </c>
      <c r="M7" s="8" t="s">
        <v>92</v>
      </c>
      <c r="N7" s="8" t="s">
        <v>98</v>
      </c>
      <c r="O7" s="8" t="s">
        <v>109</v>
      </c>
      <c r="P7" s="8" t="s">
        <v>110</v>
      </c>
      <c r="Q7" s="8" t="s">
        <v>4</v>
      </c>
      <c r="R7" s="145" t="s">
        <v>5</v>
      </c>
      <c r="S7" s="121" t="s">
        <v>4</v>
      </c>
      <c r="T7" s="145" t="s">
        <v>5</v>
      </c>
      <c r="U7" s="120"/>
      <c r="V7" s="74"/>
    </row>
    <row r="8" spans="1:24" s="23" customFormat="1" x14ac:dyDescent="0.2">
      <c r="A8" s="42" t="s">
        <v>6</v>
      </c>
      <c r="B8" s="122">
        <v>16829.24064</v>
      </c>
      <c r="C8" s="12">
        <v>981685.63980999985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14975.53285</v>
      </c>
      <c r="K8" s="12">
        <v>12980.87988</v>
      </c>
      <c r="L8" s="12">
        <v>18166.634550000002</v>
      </c>
      <c r="M8" s="12">
        <v>17981.246800000001</v>
      </c>
      <c r="N8" s="12">
        <v>318816.02954000002</v>
      </c>
      <c r="O8" s="12">
        <v>37166.096060000003</v>
      </c>
      <c r="P8" s="12">
        <v>866161.66362000012</v>
      </c>
      <c r="Q8" s="12">
        <f>+O8-B8</f>
        <v>20336.855420000004</v>
      </c>
      <c r="R8" s="150">
        <f>+O8/B8-1</f>
        <v>1.2084238293950738</v>
      </c>
      <c r="S8" s="13">
        <f>+P8-C8</f>
        <v>-115523.97618999972</v>
      </c>
      <c r="T8" s="142">
        <f>+P8/C8-1</f>
        <v>-0.11767919536070504</v>
      </c>
      <c r="U8" s="120"/>
      <c r="V8" s="74"/>
      <c r="W8" s="24"/>
      <c r="X8" s="24"/>
    </row>
    <row r="9" spans="1:24" s="23" customFormat="1" x14ac:dyDescent="0.2">
      <c r="A9" s="42" t="s">
        <v>7</v>
      </c>
      <c r="B9" s="122">
        <v>187792.43567000001</v>
      </c>
      <c r="C9" s="12">
        <v>1452093.93444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38101.88809</v>
      </c>
      <c r="K9" s="12">
        <v>63176.301249999997</v>
      </c>
      <c r="L9" s="12">
        <v>254445.43777000002</v>
      </c>
      <c r="M9" s="12">
        <v>142720.01708000002</v>
      </c>
      <c r="N9" s="12">
        <v>103924.45453999999</v>
      </c>
      <c r="O9" s="12">
        <v>221217.52428000001</v>
      </c>
      <c r="P9" s="12">
        <v>1260181.8994100001</v>
      </c>
      <c r="Q9" s="12">
        <f>+O9-B9</f>
        <v>33425.088610000006</v>
      </c>
      <c r="R9" s="150">
        <f>+O9/B9-1</f>
        <v>0.17798953664319339</v>
      </c>
      <c r="S9" s="13">
        <f>+P9-C9</f>
        <v>-191912.03502999991</v>
      </c>
      <c r="T9" s="142">
        <f>+P9/C9-1</f>
        <v>-0.13216227303091843</v>
      </c>
      <c r="U9" s="120"/>
      <c r="V9" s="74"/>
      <c r="W9" s="24"/>
      <c r="X9" s="24"/>
    </row>
    <row r="10" spans="1:24" s="23" customFormat="1" x14ac:dyDescent="0.2">
      <c r="A10" s="42" t="s">
        <v>8</v>
      </c>
      <c r="B10" s="122">
        <v>36642.740180000001</v>
      </c>
      <c r="C10" s="12">
        <v>290430.38487000007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24899.704590000005</v>
      </c>
      <c r="K10" s="12">
        <v>13860.38861</v>
      </c>
      <c r="L10" s="12">
        <v>22044.709350000001</v>
      </c>
      <c r="M10" s="12">
        <v>15641.73567</v>
      </c>
      <c r="N10" s="12">
        <v>7247.8942100000004</v>
      </c>
      <c r="O10" s="12">
        <v>14767.920970000001</v>
      </c>
      <c r="P10" s="12">
        <v>230513.13192000001</v>
      </c>
      <c r="Q10" s="12">
        <f>+O10-B10</f>
        <v>-21874.819210000001</v>
      </c>
      <c r="R10" s="150">
        <f>+O10/B10-1</f>
        <v>-0.59697552919198738</v>
      </c>
      <c r="S10" s="13">
        <f>+P10-C10</f>
        <v>-59917.252950000053</v>
      </c>
      <c r="T10" s="142">
        <f>+P10/C10-1</f>
        <v>-0.20630504269317307</v>
      </c>
      <c r="U10" s="120"/>
      <c r="V10" s="74"/>
      <c r="W10" s="24"/>
      <c r="X10" s="24"/>
    </row>
    <row r="11" spans="1:24" s="23" customFormat="1" x14ac:dyDescent="0.2">
      <c r="A11" s="42" t="s">
        <v>9</v>
      </c>
      <c r="B11" s="122">
        <v>40972.900159999997</v>
      </c>
      <c r="C11" s="12">
        <v>548656.25754000002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62947.04247</v>
      </c>
      <c r="K11" s="12">
        <v>32204.73878</v>
      </c>
      <c r="L11" s="12">
        <v>41406.958359999997</v>
      </c>
      <c r="M11" s="12">
        <v>58312.879029999996</v>
      </c>
      <c r="N11" s="12">
        <v>38930.581600000005</v>
      </c>
      <c r="O11" s="12">
        <v>48968.94427</v>
      </c>
      <c r="P11" s="12">
        <v>533603.14028000005</v>
      </c>
      <c r="Q11" s="12">
        <f>+O11-B11</f>
        <v>7996.0441100000025</v>
      </c>
      <c r="R11" s="150">
        <f>+O11/B11-1</f>
        <v>0.19515445767263939</v>
      </c>
      <c r="S11" s="13">
        <f>+P11-C11</f>
        <v>-15053.11725999997</v>
      </c>
      <c r="T11" s="142">
        <f>+P11/C11-1</f>
        <v>-2.7436335689477676E-2</v>
      </c>
      <c r="U11" s="120"/>
      <c r="V11" s="74"/>
      <c r="W11" s="24"/>
      <c r="X11" s="24"/>
    </row>
    <row r="12" spans="1:24" s="23" customFormat="1" x14ac:dyDescent="0.2">
      <c r="A12" s="42" t="s">
        <v>10</v>
      </c>
      <c r="B12" s="122">
        <v>4142.0793400000002</v>
      </c>
      <c r="C12" s="12">
        <v>62292.437550000002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3597.3471399999999</v>
      </c>
      <c r="K12" s="12">
        <v>4661.0019499999999</v>
      </c>
      <c r="L12" s="12">
        <v>3725.89662</v>
      </c>
      <c r="M12" s="12">
        <v>10308.965840000001</v>
      </c>
      <c r="N12" s="12">
        <v>538.74361999999996</v>
      </c>
      <c r="O12" s="12">
        <v>5644.1601400000009</v>
      </c>
      <c r="P12" s="12">
        <v>67488.441429999992</v>
      </c>
      <c r="Q12" s="12">
        <f>+O12-B12</f>
        <v>1502.0808000000006</v>
      </c>
      <c r="R12" s="150">
        <f>+O12/B12-1</f>
        <v>0.36263931149131512</v>
      </c>
      <c r="S12" s="13">
        <f>+P12-C12</f>
        <v>5196.0038799999893</v>
      </c>
      <c r="T12" s="142">
        <f>+P12/C12-1</f>
        <v>8.3413076841459821E-2</v>
      </c>
      <c r="U12" s="120"/>
      <c r="V12" s="74"/>
      <c r="W12" s="24"/>
      <c r="X12" s="24"/>
    </row>
    <row r="13" spans="1:24" s="23" customFormat="1" x14ac:dyDescent="0.2">
      <c r="A13" s="42" t="s">
        <v>11</v>
      </c>
      <c r="B13" s="122">
        <v>1711.0881400000001</v>
      </c>
      <c r="C13" s="12">
        <v>15021.001190000001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2255.3666800000001</v>
      </c>
      <c r="K13" s="12">
        <v>6118.3275199999998</v>
      </c>
      <c r="L13" s="12">
        <v>10999.886710000001</v>
      </c>
      <c r="M13" s="12">
        <v>2161.7007599999997</v>
      </c>
      <c r="N13" s="12">
        <v>598.18085999999994</v>
      </c>
      <c r="O13" s="12">
        <v>11666.43507</v>
      </c>
      <c r="P13" s="12">
        <v>64324.386489999997</v>
      </c>
      <c r="Q13" s="12">
        <f>+O13-B13</f>
        <v>9955.3469299999997</v>
      </c>
      <c r="R13" s="150">
        <f>+O13/B13-1</f>
        <v>5.8181380007694985</v>
      </c>
      <c r="S13" s="13">
        <f>+P13-C13</f>
        <v>49303.385299999994</v>
      </c>
      <c r="T13" s="142">
        <f>+P13/C13-1</f>
        <v>3.2822968773095473</v>
      </c>
      <c r="U13" s="120"/>
      <c r="V13" s="74"/>
      <c r="W13" s="24"/>
      <c r="X13" s="24"/>
    </row>
    <row r="14" spans="1:24" s="23" customFormat="1" x14ac:dyDescent="0.2">
      <c r="A14" s="42" t="s">
        <v>12</v>
      </c>
      <c r="B14" s="122">
        <v>980799.92203000002</v>
      </c>
      <c r="C14" s="12">
        <v>10813330.24375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959396.32441000012</v>
      </c>
      <c r="K14" s="12">
        <v>1162280.1509399998</v>
      </c>
      <c r="L14" s="12">
        <v>994866.85624999995</v>
      </c>
      <c r="M14" s="12">
        <v>989881.54535999999</v>
      </c>
      <c r="N14" s="12">
        <v>667374.73150999995</v>
      </c>
      <c r="O14" s="12">
        <v>756369.89108000009</v>
      </c>
      <c r="P14" s="12">
        <v>10859218.094430001</v>
      </c>
      <c r="Q14" s="12">
        <f>+O14-B14</f>
        <v>-224430.03094999993</v>
      </c>
      <c r="R14" s="150">
        <f>+O14/B14-1</f>
        <v>-0.22882345920816172</v>
      </c>
      <c r="S14" s="13">
        <f>+P14-C14</f>
        <v>45887.85068000108</v>
      </c>
      <c r="T14" s="142">
        <f>+P14/C14-1</f>
        <v>4.2436372186565041E-3</v>
      </c>
      <c r="U14" s="120"/>
      <c r="V14" s="74"/>
      <c r="W14" s="24"/>
      <c r="X14" s="24"/>
    </row>
    <row r="15" spans="1:24" s="23" customFormat="1" x14ac:dyDescent="0.2">
      <c r="A15" s="42" t="s">
        <v>13</v>
      </c>
      <c r="B15" s="122">
        <v>397606.86056000006</v>
      </c>
      <c r="C15" s="12">
        <v>4098539.6837299997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373423.98440999998</v>
      </c>
      <c r="K15" s="12">
        <v>739831.8468399999</v>
      </c>
      <c r="L15" s="12">
        <v>413043.70621999999</v>
      </c>
      <c r="M15" s="12">
        <v>268866.15816999995</v>
      </c>
      <c r="N15" s="12">
        <v>144536.33671999999</v>
      </c>
      <c r="O15" s="12">
        <v>241099.88156000001</v>
      </c>
      <c r="P15" s="12">
        <v>4735005.6086099995</v>
      </c>
      <c r="Q15" s="12">
        <f>+O15-B15</f>
        <v>-156506.97900000005</v>
      </c>
      <c r="R15" s="150">
        <f>+O15/B15-1</f>
        <v>-0.39362243090969673</v>
      </c>
      <c r="S15" s="13">
        <f>+P15-C15</f>
        <v>636465.92487999983</v>
      </c>
      <c r="T15" s="142">
        <f>+P15/C15-1</f>
        <v>0.15529090212462338</v>
      </c>
      <c r="U15" s="120"/>
      <c r="V15" s="74"/>
      <c r="W15" s="24"/>
      <c r="X15" s="24"/>
    </row>
    <row r="16" spans="1:24" s="23" customFormat="1" x14ac:dyDescent="0.2">
      <c r="A16" s="42" t="s">
        <v>14</v>
      </c>
      <c r="B16" s="122">
        <v>220000.33431999999</v>
      </c>
      <c r="C16" s="12">
        <v>2400521.7822399996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208944.81904</v>
      </c>
      <c r="K16" s="12">
        <v>217191.93030000001</v>
      </c>
      <c r="L16" s="12">
        <v>191074.81724999999</v>
      </c>
      <c r="M16" s="12">
        <v>184544.49594999998</v>
      </c>
      <c r="N16" s="12">
        <v>170059.52738999997</v>
      </c>
      <c r="O16" s="12">
        <v>223677.56387000004</v>
      </c>
      <c r="P16" s="12">
        <v>2251856.2763399999</v>
      </c>
      <c r="Q16" s="12">
        <f>+O16-B16</f>
        <v>3677.2295500000473</v>
      </c>
      <c r="R16" s="150">
        <f>+O16/B16-1</f>
        <v>1.6714654372530946E-2</v>
      </c>
      <c r="S16" s="13">
        <f>+P16-C16</f>
        <v>-148665.50589999976</v>
      </c>
      <c r="T16" s="142">
        <f>+P16/C16-1</f>
        <v>-6.1930496527832113E-2</v>
      </c>
      <c r="U16" s="120"/>
      <c r="V16" s="74"/>
      <c r="W16" s="24"/>
      <c r="X16" s="24"/>
    </row>
    <row r="17" spans="1:24" s="23" customFormat="1" x14ac:dyDescent="0.2">
      <c r="A17" s="42" t="s">
        <v>15</v>
      </c>
      <c r="B17" s="122">
        <v>186148.91537999996</v>
      </c>
      <c r="C17" s="12">
        <v>2504406.5980200004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203186.01102999999</v>
      </c>
      <c r="K17" s="12">
        <v>170748.02643999999</v>
      </c>
      <c r="L17" s="12">
        <v>107381.13293000001</v>
      </c>
      <c r="M17" s="12">
        <v>147717.14411000002</v>
      </c>
      <c r="N17" s="12">
        <v>159326.92873999997</v>
      </c>
      <c r="O17" s="12">
        <v>184817.65184999999</v>
      </c>
      <c r="P17" s="12">
        <v>2261051.4428299996</v>
      </c>
      <c r="Q17" s="12">
        <f>+O17-B17</f>
        <v>-1331.2635299999674</v>
      </c>
      <c r="R17" s="150">
        <f>+O17/B17-1</f>
        <v>-7.1516050860804814E-3</v>
      </c>
      <c r="S17" s="13">
        <f>+P17-C17</f>
        <v>-243355.15519000078</v>
      </c>
      <c r="T17" s="142">
        <f>+P17/C17-1</f>
        <v>-9.7170785040415875E-2</v>
      </c>
      <c r="U17" s="120"/>
      <c r="V17" s="74"/>
      <c r="W17" s="24"/>
      <c r="X17" s="24"/>
    </row>
    <row r="18" spans="1:24" s="23" customFormat="1" x14ac:dyDescent="0.2">
      <c r="A18" s="42" t="s">
        <v>16</v>
      </c>
      <c r="B18" s="122">
        <v>247600.19771000001</v>
      </c>
      <c r="C18" s="12">
        <v>3020539.3168299999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286116.35252999997</v>
      </c>
      <c r="K18" s="12">
        <v>299724.84224000003</v>
      </c>
      <c r="L18" s="12">
        <v>272844.71698000003</v>
      </c>
      <c r="M18" s="12">
        <v>319413.10730999999</v>
      </c>
      <c r="N18" s="12">
        <v>213894.18175999998</v>
      </c>
      <c r="O18" s="12">
        <v>230413.57813000004</v>
      </c>
      <c r="P18" s="12">
        <v>3180795.3372200001</v>
      </c>
      <c r="Q18" s="12">
        <f>+O18-B18</f>
        <v>-17186.61957999997</v>
      </c>
      <c r="R18" s="150">
        <f>+O18/B18-1</f>
        <v>-6.9412786172851404E-2</v>
      </c>
      <c r="S18" s="13">
        <f>+P18-C18</f>
        <v>160256.02039000019</v>
      </c>
      <c r="T18" s="142">
        <f>+P18/C18-1</f>
        <v>5.3055432682858061E-2</v>
      </c>
      <c r="U18" s="120"/>
      <c r="V18" s="74"/>
      <c r="W18" s="24"/>
      <c r="X18" s="24"/>
    </row>
    <row r="19" spans="1:24" s="127" customFormat="1" x14ac:dyDescent="0.2">
      <c r="A19" s="48" t="s">
        <v>17</v>
      </c>
      <c r="B19" s="123">
        <v>2320246.7141300002</v>
      </c>
      <c r="C19" s="17">
        <v>26187517.279969998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2722778.4347499995</v>
      </c>
      <c r="L19" s="17">
        <v>2330000.7529900004</v>
      </c>
      <c r="M19" s="17">
        <v>2157548.99608</v>
      </c>
      <c r="N19" s="17">
        <v>1825247.5904900001</v>
      </c>
      <c r="O19" s="17">
        <v>1975809.6472799999</v>
      </c>
      <c r="P19" s="35">
        <v>26310199.422579996</v>
      </c>
      <c r="Q19" s="35">
        <f>+O19-B19</f>
        <v>-344437.06685000029</v>
      </c>
      <c r="R19" s="151">
        <f>+O19/B19-1</f>
        <v>-0.14844846660160038</v>
      </c>
      <c r="S19" s="18">
        <f>+P19-C19</f>
        <v>122682.14260999858</v>
      </c>
      <c r="T19" s="143">
        <f>+P19/C19-1</f>
        <v>4.6847565310756956E-3</v>
      </c>
      <c r="U19" s="124"/>
      <c r="V19" s="125"/>
      <c r="W19" s="126"/>
      <c r="X19" s="126"/>
    </row>
    <row r="20" spans="1:24" s="23" customFormat="1" x14ac:dyDescent="0.2"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46"/>
      <c r="S20" s="128"/>
      <c r="T20" s="146"/>
      <c r="U20" s="120"/>
      <c r="V20" s="74"/>
      <c r="W20" s="24"/>
      <c r="X20" s="24"/>
    </row>
    <row r="21" spans="1:24" s="23" customFormat="1" x14ac:dyDescent="0.2">
      <c r="A21" s="23" t="s">
        <v>18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47"/>
      <c r="S21" s="103"/>
      <c r="T21" s="147"/>
      <c r="U21" s="120"/>
      <c r="V21" s="74"/>
      <c r="W21" s="24"/>
      <c r="X21" s="24"/>
    </row>
    <row r="22" spans="1:24" s="23" customFormat="1" x14ac:dyDescent="0.2">
      <c r="A22" s="2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120"/>
      <c r="V22" s="74"/>
      <c r="W22" s="24"/>
      <c r="X22" s="24"/>
    </row>
    <row r="23" spans="1:24" s="23" customFormat="1" x14ac:dyDescent="0.2">
      <c r="A23" s="2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120"/>
      <c r="V23" s="74"/>
      <c r="W23" s="24"/>
      <c r="X23" s="24"/>
    </row>
    <row r="24" spans="1:24" s="2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120"/>
      <c r="V24" s="74"/>
    </row>
    <row r="25" spans="1:24" x14ac:dyDescent="0.2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S25" s="129"/>
      <c r="U25" s="129"/>
      <c r="V25" s="129"/>
    </row>
    <row r="26" spans="1:24" x14ac:dyDescent="0.2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S26" s="129"/>
    </row>
    <row r="27" spans="1:24" s="23" customFormat="1" x14ac:dyDescent="0.2">
      <c r="A27" s="172" t="s">
        <v>0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20"/>
      <c r="V27" s="74"/>
    </row>
    <row r="28" spans="1:24" s="23" customFormat="1" x14ac:dyDescent="0.2">
      <c r="A28" s="172" t="s">
        <v>106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20"/>
      <c r="V28" s="74"/>
    </row>
    <row r="29" spans="1:24" s="23" customFormat="1" x14ac:dyDescent="0.2">
      <c r="A29" s="172" t="s">
        <v>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20"/>
      <c r="V29" s="74"/>
    </row>
    <row r="30" spans="1:24" s="23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44"/>
      <c r="S30" s="5"/>
      <c r="T30" s="147"/>
      <c r="U30" s="120"/>
      <c r="V30" s="74"/>
    </row>
    <row r="31" spans="1:24" s="23" customFormat="1" x14ac:dyDescent="0.2">
      <c r="A31" s="173" t="s">
        <v>2</v>
      </c>
      <c r="B31" s="161" t="s">
        <v>21</v>
      </c>
      <c r="C31" s="163"/>
      <c r="D31" s="161" t="s">
        <v>29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1" t="s">
        <v>111</v>
      </c>
      <c r="R31" s="163"/>
      <c r="S31" s="175" t="s">
        <v>112</v>
      </c>
      <c r="T31" s="175"/>
      <c r="U31" s="120"/>
      <c r="V31" s="74"/>
    </row>
    <row r="32" spans="1:24" s="23" customFormat="1" x14ac:dyDescent="0.2">
      <c r="A32" s="174"/>
      <c r="B32" s="48" t="s">
        <v>107</v>
      </c>
      <c r="C32" s="8" t="s">
        <v>108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73</v>
      </c>
      <c r="K32" s="8" t="s">
        <v>77</v>
      </c>
      <c r="L32" s="8" t="s">
        <v>84</v>
      </c>
      <c r="M32" s="8" t="s">
        <v>92</v>
      </c>
      <c r="N32" s="8" t="s">
        <v>98</v>
      </c>
      <c r="O32" s="8" t="s">
        <v>109</v>
      </c>
      <c r="P32" s="8" t="s">
        <v>110</v>
      </c>
      <c r="Q32" s="8" t="s">
        <v>4</v>
      </c>
      <c r="R32" s="145" t="s">
        <v>5</v>
      </c>
      <c r="S32" s="121" t="s">
        <v>4</v>
      </c>
      <c r="T32" s="145" t="s">
        <v>5</v>
      </c>
      <c r="U32" s="120"/>
      <c r="V32" s="133"/>
    </row>
    <row r="33" spans="1:22" s="23" customFormat="1" x14ac:dyDescent="0.2">
      <c r="A33" s="42" t="s">
        <v>6</v>
      </c>
      <c r="B33" s="12">
        <v>2192.81396</v>
      </c>
      <c r="C33" s="12">
        <v>898844.51873000001</v>
      </c>
      <c r="D33" s="42">
        <v>15000</v>
      </c>
      <c r="E33" s="42">
        <v>150000</v>
      </c>
      <c r="F33" s="42">
        <v>215000</v>
      </c>
      <c r="G33" s="42">
        <v>0</v>
      </c>
      <c r="H33" s="42">
        <v>7646.1300300000003</v>
      </c>
      <c r="I33" s="31">
        <v>0</v>
      </c>
      <c r="J33" s="31">
        <v>0</v>
      </c>
      <c r="K33" s="42">
        <v>0</v>
      </c>
      <c r="L33" s="42">
        <v>0</v>
      </c>
      <c r="M33" s="42">
        <v>0</v>
      </c>
      <c r="N33" s="42">
        <v>300000</v>
      </c>
      <c r="O33" s="42">
        <v>0</v>
      </c>
      <c r="P33" s="42">
        <v>687646.13003</v>
      </c>
      <c r="Q33" s="119">
        <f>+O33-B33</f>
        <v>-2192.81396</v>
      </c>
      <c r="R33" s="150">
        <f>+O33/B33-1</f>
        <v>-1</v>
      </c>
      <c r="S33" s="76">
        <f>+P33-C33</f>
        <v>-211198.38870000001</v>
      </c>
      <c r="T33" s="142">
        <f>+P33/C33-1</f>
        <v>-0.23496654237643622</v>
      </c>
      <c r="U33" s="120"/>
      <c r="V33" s="74"/>
    </row>
    <row r="34" spans="1:22" s="23" customFormat="1" x14ac:dyDescent="0.2">
      <c r="A34" s="42" t="s">
        <v>7</v>
      </c>
      <c r="B34" s="12">
        <v>5000</v>
      </c>
      <c r="C34" s="12">
        <v>145585.79200000002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0</v>
      </c>
      <c r="K34" s="42">
        <v>10000</v>
      </c>
      <c r="L34" s="42">
        <v>33455.599999999999</v>
      </c>
      <c r="M34" s="42">
        <v>5850</v>
      </c>
      <c r="N34" s="42">
        <v>80500</v>
      </c>
      <c r="O34" s="42">
        <v>300</v>
      </c>
      <c r="P34" s="42">
        <v>193115.6</v>
      </c>
      <c r="Q34" s="119">
        <f>+O34-B34</f>
        <v>-4700</v>
      </c>
      <c r="R34" s="150">
        <f>+O34/B34-1</f>
        <v>-0.94</v>
      </c>
      <c r="S34" s="76">
        <f>+P34-C34</f>
        <v>47529.80799999999</v>
      </c>
      <c r="T34" s="142">
        <f>+P34/C34-1</f>
        <v>0.32647284702067614</v>
      </c>
      <c r="U34" s="120"/>
      <c r="V34" s="74"/>
    </row>
    <row r="35" spans="1:22" s="23" customFormat="1" x14ac:dyDescent="0.2">
      <c r="A35" s="42" t="s">
        <v>8</v>
      </c>
      <c r="B35" s="12">
        <v>7087.8854199999996</v>
      </c>
      <c r="C35" s="12">
        <v>53684.529319999994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4">
        <v>6841.6622100000004</v>
      </c>
      <c r="K35" s="34">
        <v>7162.0731999999998</v>
      </c>
      <c r="L35" s="34">
        <v>14536.59043</v>
      </c>
      <c r="M35" s="34">
        <v>6492.58968</v>
      </c>
      <c r="N35" s="34">
        <v>2052.1466299999997</v>
      </c>
      <c r="O35" s="34">
        <v>4439.4419000000007</v>
      </c>
      <c r="P35" s="42">
        <v>76781.121250000011</v>
      </c>
      <c r="Q35" s="119">
        <f>+O35-B35</f>
        <v>-2648.4435199999989</v>
      </c>
      <c r="R35" s="150">
        <f>+O35/B35-1</f>
        <v>-0.37365777845771087</v>
      </c>
      <c r="S35" s="76">
        <f>+P35-C35</f>
        <v>23096.591930000017</v>
      </c>
      <c r="T35" s="142">
        <f>+P35/C35-1</f>
        <v>0.43022807916088879</v>
      </c>
      <c r="U35" s="120"/>
      <c r="V35" s="74"/>
    </row>
    <row r="36" spans="1:22" s="23" customFormat="1" x14ac:dyDescent="0.2">
      <c r="A36" s="42" t="s">
        <v>9</v>
      </c>
      <c r="B36" s="12">
        <v>15209.339980000001</v>
      </c>
      <c r="C36" s="12">
        <v>177491.47813999999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4">
        <v>16340.3235</v>
      </c>
      <c r="K36" s="34">
        <v>16169.596210000002</v>
      </c>
      <c r="L36" s="34">
        <v>12587.17829</v>
      </c>
      <c r="M36" s="34">
        <v>11242.057789999999</v>
      </c>
      <c r="N36" s="34">
        <v>13134.064539999999</v>
      </c>
      <c r="O36" s="34">
        <v>13313.453170000001</v>
      </c>
      <c r="P36" s="42">
        <v>157639.40592999998</v>
      </c>
      <c r="Q36" s="119">
        <f>+O36-B36</f>
        <v>-1895.88681</v>
      </c>
      <c r="R36" s="150">
        <f>+O36/B36-1</f>
        <v>-0.12465279969367871</v>
      </c>
      <c r="S36" s="76">
        <f>+P36-C36</f>
        <v>-19852.072210000013</v>
      </c>
      <c r="T36" s="142">
        <f>+P36/C36-1</f>
        <v>-0.11184803021551992</v>
      </c>
      <c r="U36" s="120"/>
      <c r="V36" s="74"/>
    </row>
    <row r="37" spans="1:22" s="23" customFormat="1" x14ac:dyDescent="0.2">
      <c r="A37" s="42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42">
        <v>695.49495999999999</v>
      </c>
      <c r="Q37" s="119">
        <f>+O37-B37</f>
        <v>0</v>
      </c>
      <c r="R37" s="150">
        <v>0</v>
      </c>
      <c r="S37" s="76">
        <f>+P37-C37</f>
        <v>695.49495999999999</v>
      </c>
      <c r="T37" s="142">
        <v>0</v>
      </c>
      <c r="U37" s="120"/>
      <c r="V37" s="74"/>
    </row>
    <row r="38" spans="1:22" s="23" customFormat="1" x14ac:dyDescent="0.2">
      <c r="A38" s="42" t="s">
        <v>11</v>
      </c>
      <c r="B38" s="12">
        <v>0</v>
      </c>
      <c r="C38" s="12">
        <v>40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4">
        <v>0</v>
      </c>
      <c r="K38" s="34">
        <v>30</v>
      </c>
      <c r="L38" s="34">
        <v>0</v>
      </c>
      <c r="M38" s="34">
        <v>20</v>
      </c>
      <c r="N38" s="34">
        <v>0</v>
      </c>
      <c r="O38" s="34">
        <v>0</v>
      </c>
      <c r="P38" s="42">
        <v>140</v>
      </c>
      <c r="Q38" s="119">
        <f>+O38-B38</f>
        <v>0</v>
      </c>
      <c r="R38" s="150">
        <v>0</v>
      </c>
      <c r="S38" s="76">
        <f>+P38-C38</f>
        <v>100</v>
      </c>
      <c r="T38" s="142">
        <f>+P38/C38-1</f>
        <v>2.5</v>
      </c>
      <c r="U38" s="120"/>
      <c r="V38" s="74"/>
    </row>
    <row r="39" spans="1:22" s="23" customFormat="1" x14ac:dyDescent="0.2">
      <c r="A39" s="42" t="s">
        <v>12</v>
      </c>
      <c r="B39" s="12">
        <v>6268.0053099999996</v>
      </c>
      <c r="C39" s="12">
        <v>133671.87191999998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4">
        <v>13718.67232</v>
      </c>
      <c r="K39" s="34">
        <v>88002.07209999999</v>
      </c>
      <c r="L39" s="34">
        <v>19335.665990000001</v>
      </c>
      <c r="M39" s="34">
        <v>9930.7735700000012</v>
      </c>
      <c r="N39" s="34">
        <v>10199.373059999998</v>
      </c>
      <c r="O39" s="34">
        <v>6993.1641500000005</v>
      </c>
      <c r="P39" s="42">
        <v>216557.74573999995</v>
      </c>
      <c r="Q39" s="75">
        <f>+O39-B39</f>
        <v>725.15884000000096</v>
      </c>
      <c r="R39" s="150">
        <f>+O39/B39-1</f>
        <v>0.11569212279432506</v>
      </c>
      <c r="S39" s="76">
        <f>+P39-C39</f>
        <v>82885.873819999979</v>
      </c>
      <c r="T39" s="142">
        <f>+P39/C39-1</f>
        <v>0.62006967232123134</v>
      </c>
      <c r="U39" s="120"/>
      <c r="V39" s="74"/>
    </row>
    <row r="40" spans="1:22" s="23" customFormat="1" x14ac:dyDescent="0.2">
      <c r="A40" s="42" t="s">
        <v>13</v>
      </c>
      <c r="B40" s="12">
        <v>13362.60312</v>
      </c>
      <c r="C40" s="12">
        <v>369385.17692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4">
        <v>71531.163629999995</v>
      </c>
      <c r="K40" s="34">
        <v>47029.512270000007</v>
      </c>
      <c r="L40" s="34">
        <v>19875.439460000001</v>
      </c>
      <c r="M40" s="34">
        <v>32272.987370000003</v>
      </c>
      <c r="N40" s="34">
        <v>7993.0011399999994</v>
      </c>
      <c r="O40" s="34">
        <v>14055.93266</v>
      </c>
      <c r="P40" s="42">
        <v>350982.36343000003</v>
      </c>
      <c r="Q40" s="119">
        <f>+O40-B40</f>
        <v>693.32954000000063</v>
      </c>
      <c r="R40" s="150">
        <f>+O40/B40-1</f>
        <v>5.1885813996996211E-2</v>
      </c>
      <c r="S40" s="76">
        <f>+P40-C40</f>
        <v>-18402.813489999971</v>
      </c>
      <c r="T40" s="142">
        <f>+P40/C40-1</f>
        <v>-4.9820119051462552E-2</v>
      </c>
      <c r="U40" s="120"/>
      <c r="V40" s="74"/>
    </row>
    <row r="41" spans="1:22" s="23" customFormat="1" x14ac:dyDescent="0.2">
      <c r="A41" s="42" t="s">
        <v>14</v>
      </c>
      <c r="B41" s="12">
        <v>40543.6705</v>
      </c>
      <c r="C41" s="12">
        <v>492027.39494000003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4">
        <v>47074.013789999997</v>
      </c>
      <c r="K41" s="34">
        <v>54074.050609999998</v>
      </c>
      <c r="L41" s="34">
        <v>47315.844090000006</v>
      </c>
      <c r="M41" s="34">
        <v>46482.887950000004</v>
      </c>
      <c r="N41" s="34">
        <v>38694.256799999996</v>
      </c>
      <c r="O41" s="34">
        <v>58205.037960000001</v>
      </c>
      <c r="P41" s="42">
        <v>573037.36861</v>
      </c>
      <c r="Q41" s="119">
        <f>+O41-B41</f>
        <v>17661.367460000001</v>
      </c>
      <c r="R41" s="150">
        <f>+O41/B41-1</f>
        <v>0.43561343218789239</v>
      </c>
      <c r="S41" s="76">
        <f>+P41-C41</f>
        <v>81009.973669999978</v>
      </c>
      <c r="T41" s="142">
        <f>+P41/C41-1</f>
        <v>0.16464525045374501</v>
      </c>
      <c r="U41" s="120"/>
      <c r="V41" s="74"/>
    </row>
    <row r="42" spans="1:22" s="23" customFormat="1" x14ac:dyDescent="0.2">
      <c r="A42" s="42" t="s">
        <v>15</v>
      </c>
      <c r="B42" s="12">
        <v>528.39572999999996</v>
      </c>
      <c r="C42" s="12">
        <v>30878.014419999996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4">
        <v>14225.737060000001</v>
      </c>
      <c r="K42" s="34">
        <v>1401.0235500000001</v>
      </c>
      <c r="L42" s="34">
        <v>1129.63995</v>
      </c>
      <c r="M42" s="34">
        <v>2354.5089900000003</v>
      </c>
      <c r="N42" s="34">
        <v>1237.7589800000001</v>
      </c>
      <c r="O42" s="34">
        <v>5253.45172</v>
      </c>
      <c r="P42" s="42">
        <v>32750.778770000001</v>
      </c>
      <c r="Q42" s="119">
        <f>+O42-B42</f>
        <v>4725.0559899999998</v>
      </c>
      <c r="R42" s="150">
        <f>+O42/B42-1</f>
        <v>8.9422675501181672</v>
      </c>
      <c r="S42" s="76">
        <f>+P42-C42</f>
        <v>1872.7643500000049</v>
      </c>
      <c r="T42" s="142">
        <f>+P42/C42-1</f>
        <v>6.0650413738617681E-2</v>
      </c>
      <c r="U42" s="120"/>
      <c r="V42" s="74"/>
    </row>
    <row r="43" spans="1:22" s="23" customFormat="1" x14ac:dyDescent="0.2">
      <c r="A43" s="42" t="s">
        <v>16</v>
      </c>
      <c r="B43" s="12">
        <v>25241.584210000001</v>
      </c>
      <c r="C43" s="12">
        <v>422435.21875999996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4">
        <v>36814.486969999998</v>
      </c>
      <c r="K43" s="34">
        <v>38177.287510000002</v>
      </c>
      <c r="L43" s="34">
        <v>35748.22064</v>
      </c>
      <c r="M43" s="34">
        <v>33079.783109999997</v>
      </c>
      <c r="N43" s="34">
        <v>23057.924380000004</v>
      </c>
      <c r="O43" s="34">
        <v>21841.641530000001</v>
      </c>
      <c r="P43" s="42">
        <v>382470.52822000004</v>
      </c>
      <c r="Q43" s="119">
        <f>+O43-B43</f>
        <v>-3399.9426800000001</v>
      </c>
      <c r="R43" s="150">
        <f>+O43/B43-1</f>
        <v>-0.13469608926737009</v>
      </c>
      <c r="S43" s="76">
        <f>+P43-C43</f>
        <v>-39964.690539999923</v>
      </c>
      <c r="T43" s="142">
        <f>+P43/C43-1</f>
        <v>-9.4605489232907125E-2</v>
      </c>
      <c r="U43" s="120"/>
      <c r="V43" s="74"/>
    </row>
    <row r="44" spans="1:22" s="127" customFormat="1" x14ac:dyDescent="0.2">
      <c r="A44" s="48" t="s">
        <v>17</v>
      </c>
      <c r="B44" s="35">
        <v>115434.29822999999</v>
      </c>
      <c r="C44" s="17">
        <v>2724043.9951499994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262045.61544999998</v>
      </c>
      <c r="L44" s="36">
        <v>183984.17885000003</v>
      </c>
      <c r="M44" s="36">
        <v>147725.58845999997</v>
      </c>
      <c r="N44" s="36">
        <v>476868.52553000004</v>
      </c>
      <c r="O44" s="36">
        <v>124402.12309000001</v>
      </c>
      <c r="P44" s="36">
        <v>2671816.53694</v>
      </c>
      <c r="Q44" s="116">
        <f>+O44-B44</f>
        <v>8967.8248600000225</v>
      </c>
      <c r="R44" s="151">
        <f>+O44/B44-1</f>
        <v>7.7687697655785648E-2</v>
      </c>
      <c r="S44" s="117">
        <f>+P44-C44</f>
        <v>-52227.458209999371</v>
      </c>
      <c r="T44" s="143">
        <f>+P44/C44-1</f>
        <v>-1.9172766043054845E-2</v>
      </c>
      <c r="U44" s="124"/>
      <c r="V44" s="125"/>
    </row>
    <row r="45" spans="1:22" s="23" customFormat="1" x14ac:dyDescent="0.2">
      <c r="B45" s="103"/>
      <c r="R45" s="153"/>
      <c r="T45" s="149"/>
      <c r="U45" s="120"/>
      <c r="V45" s="74"/>
    </row>
    <row r="46" spans="1:22" s="23" customFormat="1" x14ac:dyDescent="0.2">
      <c r="A46" s="23" t="s">
        <v>18</v>
      </c>
      <c r="B46" s="103"/>
      <c r="C46" s="103"/>
      <c r="R46" s="153"/>
      <c r="T46" s="149"/>
      <c r="U46" s="120"/>
      <c r="V46" s="74"/>
    </row>
    <row r="47" spans="1:22" s="23" customFormat="1" x14ac:dyDescent="0.2">
      <c r="A47" s="23" t="s">
        <v>19</v>
      </c>
      <c r="B47" s="103"/>
      <c r="C47" s="103"/>
      <c r="R47" s="153"/>
      <c r="T47" s="149"/>
      <c r="U47" s="120"/>
      <c r="V47" s="74"/>
    </row>
    <row r="48" spans="1:22" s="23" customFormat="1" x14ac:dyDescent="0.2">
      <c r="A48" s="23" t="s">
        <v>20</v>
      </c>
      <c r="B48" s="103"/>
      <c r="C48" s="103"/>
      <c r="R48" s="153"/>
      <c r="T48" s="149"/>
      <c r="U48" s="120"/>
      <c r="V48" s="74"/>
    </row>
    <row r="51" spans="1:22" s="23" customFormat="1" x14ac:dyDescent="0.2">
      <c r="A51" s="172" t="s">
        <v>0</v>
      </c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20"/>
      <c r="V51" s="74"/>
    </row>
    <row r="52" spans="1:22" s="23" customFormat="1" x14ac:dyDescent="0.2">
      <c r="A52" s="172" t="s">
        <v>106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20"/>
      <c r="V52" s="74"/>
    </row>
    <row r="53" spans="1:22" s="23" customFormat="1" x14ac:dyDescent="0.2">
      <c r="A53" s="172" t="s">
        <v>1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20"/>
      <c r="V53" s="74"/>
    </row>
    <row r="54" spans="1:22" s="23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44"/>
      <c r="S54" s="5"/>
      <c r="T54" s="147"/>
      <c r="U54" s="120"/>
      <c r="V54" s="74"/>
    </row>
    <row r="55" spans="1:22" s="23" customFormat="1" x14ac:dyDescent="0.2">
      <c r="A55" s="173" t="s">
        <v>2</v>
      </c>
      <c r="B55" s="175" t="s">
        <v>22</v>
      </c>
      <c r="C55" s="175"/>
      <c r="D55" s="161" t="s">
        <v>30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3"/>
      <c r="Q55" s="161" t="s">
        <v>111</v>
      </c>
      <c r="R55" s="163"/>
      <c r="S55" s="175" t="s">
        <v>112</v>
      </c>
      <c r="T55" s="175"/>
      <c r="U55" s="120"/>
      <c r="V55" s="74"/>
    </row>
    <row r="56" spans="1:22" s="23" customFormat="1" x14ac:dyDescent="0.2">
      <c r="A56" s="174"/>
      <c r="B56" s="48" t="s">
        <v>107</v>
      </c>
      <c r="C56" s="8" t="s">
        <v>108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73</v>
      </c>
      <c r="K56" s="8" t="s">
        <v>77</v>
      </c>
      <c r="L56" s="8" t="s">
        <v>84</v>
      </c>
      <c r="M56" s="8" t="s">
        <v>92</v>
      </c>
      <c r="N56" s="8" t="s">
        <v>98</v>
      </c>
      <c r="O56" s="8" t="s">
        <v>109</v>
      </c>
      <c r="P56" s="8" t="s">
        <v>110</v>
      </c>
      <c r="Q56" s="8" t="s">
        <v>4</v>
      </c>
      <c r="R56" s="145" t="s">
        <v>5</v>
      </c>
      <c r="S56" s="121" t="s">
        <v>4</v>
      </c>
      <c r="T56" s="145" t="s">
        <v>5</v>
      </c>
      <c r="U56" s="120"/>
      <c r="V56" s="74"/>
    </row>
    <row r="57" spans="1:22" s="23" customFormat="1" x14ac:dyDescent="0.2">
      <c r="A57" s="42" t="s">
        <v>6</v>
      </c>
      <c r="B57" s="42">
        <v>14636.42668</v>
      </c>
      <c r="C57" s="136">
        <v>82841.121079999997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12980.87988</v>
      </c>
      <c r="L57" s="42">
        <v>18166.634550000002</v>
      </c>
      <c r="M57" s="42">
        <v>17981.246800000001</v>
      </c>
      <c r="N57" s="42">
        <v>18816.02954</v>
      </c>
      <c r="O57" s="42">
        <v>37166.096060000003</v>
      </c>
      <c r="P57" s="42">
        <v>178515.53359000001</v>
      </c>
      <c r="Q57" s="42">
        <f>+O57-B57</f>
        <v>22529.669380000003</v>
      </c>
      <c r="R57" s="154">
        <f>+O57/B57-1</f>
        <v>1.539287551024032</v>
      </c>
      <c r="S57" s="100">
        <f>+P57-C57</f>
        <v>95674.412510000009</v>
      </c>
      <c r="T57" s="142">
        <f>+P57/C57-1</f>
        <v>1.1549145069826716</v>
      </c>
      <c r="U57" s="120"/>
      <c r="V57" s="74"/>
    </row>
    <row r="58" spans="1:22" s="23" customFormat="1" x14ac:dyDescent="0.2">
      <c r="A58" s="42" t="s">
        <v>7</v>
      </c>
      <c r="B58" s="42">
        <v>182792.43567000001</v>
      </c>
      <c r="C58" s="136">
        <v>1306508.1424399999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53176.301249999997</v>
      </c>
      <c r="L58" s="42">
        <v>220989.83777000001</v>
      </c>
      <c r="M58" s="42">
        <v>136870.01708000002</v>
      </c>
      <c r="N58" s="42">
        <v>23424.454539999999</v>
      </c>
      <c r="O58" s="42">
        <v>220917.52428000001</v>
      </c>
      <c r="P58" s="42">
        <v>1067066.29941</v>
      </c>
      <c r="Q58" s="42">
        <f>+O58-B58</f>
        <v>38125.088610000006</v>
      </c>
      <c r="R58" s="154">
        <f>+O58/B58-1</f>
        <v>0.2085703846018454</v>
      </c>
      <c r="S58" s="100">
        <f>+P58-C58</f>
        <v>-239441.84302999987</v>
      </c>
      <c r="T58" s="142">
        <f>+P58/C58-1</f>
        <v>-0.18326854250048885</v>
      </c>
      <c r="U58" s="120"/>
      <c r="V58" s="74"/>
    </row>
    <row r="59" spans="1:22" s="23" customFormat="1" x14ac:dyDescent="0.2">
      <c r="A59" s="42" t="s">
        <v>8</v>
      </c>
      <c r="B59" s="42">
        <v>29554.854759999998</v>
      </c>
      <c r="C59" s="136">
        <v>236745.85554999998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6698.3154100000002</v>
      </c>
      <c r="L59" s="42">
        <v>7508.1189199999999</v>
      </c>
      <c r="M59" s="42">
        <v>9149.1459900000009</v>
      </c>
      <c r="N59" s="42">
        <v>5195.7475800000002</v>
      </c>
      <c r="O59" s="42">
        <v>10328.479069999999</v>
      </c>
      <c r="P59" s="42">
        <v>153732.01066999999</v>
      </c>
      <c r="Q59" s="42">
        <f>+O59-B59</f>
        <v>-19226.375690000001</v>
      </c>
      <c r="R59" s="154">
        <f>+O59/B59-1</f>
        <v>-0.65053189555921209</v>
      </c>
      <c r="S59" s="100">
        <f>+P59-C59</f>
        <v>-83013.84487999999</v>
      </c>
      <c r="T59" s="142">
        <f>+P59/C59-1</f>
        <v>-0.35064539857369426</v>
      </c>
      <c r="U59" s="120"/>
      <c r="V59" s="74"/>
    </row>
    <row r="60" spans="1:22" s="23" customFormat="1" x14ac:dyDescent="0.2">
      <c r="A60" s="42" t="s">
        <v>9</v>
      </c>
      <c r="B60" s="42">
        <v>25763.56018</v>
      </c>
      <c r="C60" s="136">
        <v>371164.7794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16035.14257</v>
      </c>
      <c r="L60" s="42">
        <v>28819.780070000001</v>
      </c>
      <c r="M60" s="42">
        <v>47070.821239999997</v>
      </c>
      <c r="N60" s="42">
        <v>25796.517060000002</v>
      </c>
      <c r="O60" s="42">
        <v>35655.491099999999</v>
      </c>
      <c r="P60" s="42">
        <v>375963.73434999998</v>
      </c>
      <c r="Q60" s="42">
        <f>+O60-B60</f>
        <v>9891.9309199999989</v>
      </c>
      <c r="R60" s="154">
        <f>+O60/B60-1</f>
        <v>0.38395046534286847</v>
      </c>
      <c r="S60" s="100">
        <f>+P60-C60</f>
        <v>4798.9549499999848</v>
      </c>
      <c r="T60" s="142">
        <f>+P60/C60-1</f>
        <v>1.2929445939772855E-2</v>
      </c>
      <c r="U60" s="120"/>
      <c r="V60" s="74"/>
    </row>
    <row r="61" spans="1:22" s="23" customFormat="1" x14ac:dyDescent="0.2">
      <c r="A61" s="42" t="s">
        <v>10</v>
      </c>
      <c r="B61" s="42">
        <v>4142.0793400000002</v>
      </c>
      <c r="C61" s="136">
        <v>62292.437550000002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4661.0019499999999</v>
      </c>
      <c r="L61" s="42">
        <v>3725.89662</v>
      </c>
      <c r="M61" s="42">
        <v>10308.965840000001</v>
      </c>
      <c r="N61" s="42">
        <v>538.74361999999996</v>
      </c>
      <c r="O61" s="42">
        <v>5644.1601400000009</v>
      </c>
      <c r="P61" s="42">
        <v>66792.946469999995</v>
      </c>
      <c r="Q61" s="42">
        <f>+O61-B61</f>
        <v>1502.0808000000006</v>
      </c>
      <c r="R61" s="154">
        <f>+O61/B61-1</f>
        <v>0.36263931149131512</v>
      </c>
      <c r="S61" s="100">
        <f>+P61-C61</f>
        <v>4500.5089199999929</v>
      </c>
      <c r="T61" s="142">
        <f>+P61/C61-1</f>
        <v>7.2248078531002902E-2</v>
      </c>
      <c r="U61" s="120"/>
      <c r="V61" s="74"/>
    </row>
    <row r="62" spans="1:22" s="23" customFormat="1" x14ac:dyDescent="0.2">
      <c r="A62" s="42" t="s">
        <v>11</v>
      </c>
      <c r="B62" s="42">
        <v>1711.0881400000001</v>
      </c>
      <c r="C62" s="136">
        <v>14981.001190000001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6088.3275199999998</v>
      </c>
      <c r="L62" s="42">
        <v>10999.886710000001</v>
      </c>
      <c r="M62" s="42">
        <v>2141.7007599999997</v>
      </c>
      <c r="N62" s="42">
        <v>598.18085999999994</v>
      </c>
      <c r="O62" s="42">
        <v>11666.43507</v>
      </c>
      <c r="P62" s="42">
        <v>64184.386489999997</v>
      </c>
      <c r="Q62" s="42">
        <f>+O62-B62</f>
        <v>9955.3469299999997</v>
      </c>
      <c r="R62" s="154">
        <f>+O62/B62-1</f>
        <v>5.8181380007694985</v>
      </c>
      <c r="S62" s="100">
        <f>+P62-C62</f>
        <v>49203.385299999994</v>
      </c>
      <c r="T62" s="142">
        <f>+P62/C62-1</f>
        <v>3.2843856479261113</v>
      </c>
      <c r="U62" s="120"/>
      <c r="V62" s="74"/>
    </row>
    <row r="63" spans="1:22" s="23" customFormat="1" x14ac:dyDescent="0.2">
      <c r="A63" s="42" t="s">
        <v>12</v>
      </c>
      <c r="B63" s="42">
        <v>974531.91671999998</v>
      </c>
      <c r="C63" s="136">
        <v>10679658.37183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1074278.0788399999</v>
      </c>
      <c r="L63" s="42">
        <v>975531.19025999994</v>
      </c>
      <c r="M63" s="42">
        <v>979950.77178999991</v>
      </c>
      <c r="N63" s="42">
        <v>657175.35845000006</v>
      </c>
      <c r="O63" s="42">
        <v>749376.72693000012</v>
      </c>
      <c r="P63" s="42">
        <v>10642660.348689998</v>
      </c>
      <c r="Q63" s="42">
        <f>+O63-B63</f>
        <v>-225155.18978999986</v>
      </c>
      <c r="R63" s="154">
        <f>+O63/B63-1</f>
        <v>-0.23103931839175551</v>
      </c>
      <c r="S63" s="100">
        <f>+P63-C63</f>
        <v>-36998.023140002042</v>
      </c>
      <c r="T63" s="142">
        <f>+P63/C63-1</f>
        <v>-3.464345192688234E-3</v>
      </c>
      <c r="U63" s="120"/>
      <c r="V63" s="74"/>
    </row>
    <row r="64" spans="1:22" s="23" customFormat="1" x14ac:dyDescent="0.2">
      <c r="A64" s="42" t="s">
        <v>13</v>
      </c>
      <c r="B64" s="42">
        <v>384244.25744000007</v>
      </c>
      <c r="C64" s="136">
        <v>3729154.5068100002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692802.33456999995</v>
      </c>
      <c r="L64" s="42">
        <v>393168.26675999997</v>
      </c>
      <c r="M64" s="42">
        <v>236593.17079999999</v>
      </c>
      <c r="N64" s="42">
        <v>136543.33558000001</v>
      </c>
      <c r="O64" s="42">
        <v>227043.94890000002</v>
      </c>
      <c r="P64" s="42">
        <v>4384023.2451799996</v>
      </c>
      <c r="Q64" s="42">
        <f>+O64-B64</f>
        <v>-157200.30854000006</v>
      </c>
      <c r="R64" s="154">
        <f>+O64/B64-1</f>
        <v>-0.40911557035968704</v>
      </c>
      <c r="S64" s="100">
        <f>+P64-C64</f>
        <v>654868.73836999945</v>
      </c>
      <c r="T64" s="142">
        <f>+P64/C64-1</f>
        <v>0.17560783206330277</v>
      </c>
      <c r="U64" s="120"/>
      <c r="V64" s="74"/>
    </row>
    <row r="65" spans="1:23" s="23" customFormat="1" x14ac:dyDescent="0.2">
      <c r="A65" s="42" t="s">
        <v>14</v>
      </c>
      <c r="B65" s="42">
        <v>179456.66381999999</v>
      </c>
      <c r="C65" s="136">
        <v>1908494.3872999998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163117.87969</v>
      </c>
      <c r="L65" s="42">
        <v>143758.97315999999</v>
      </c>
      <c r="M65" s="42">
        <v>138061.60800000001</v>
      </c>
      <c r="N65" s="42">
        <v>131365.27059</v>
      </c>
      <c r="O65" s="42">
        <v>165472.52591000003</v>
      </c>
      <c r="P65" s="42">
        <v>1678818.9077300003</v>
      </c>
      <c r="Q65" s="42">
        <f>+O65-B65</f>
        <v>-13984.137909999961</v>
      </c>
      <c r="R65" s="154">
        <f>+O65/B65-1</f>
        <v>-7.7924873963033381E-2</v>
      </c>
      <c r="S65" s="100">
        <f>+P65-C65</f>
        <v>-229675.4795699995</v>
      </c>
      <c r="T65" s="142">
        <f>+P65/C65-1</f>
        <v>-0.12034380666684996</v>
      </c>
      <c r="U65" s="120"/>
      <c r="V65" s="74"/>
    </row>
    <row r="66" spans="1:23" s="23" customFormat="1" x14ac:dyDescent="0.2">
      <c r="A66" s="42" t="s">
        <v>15</v>
      </c>
      <c r="B66" s="42">
        <v>185620.51964999997</v>
      </c>
      <c r="C66" s="136">
        <v>2473528.5836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169347.00288999997</v>
      </c>
      <c r="L66" s="42">
        <v>106251.49298000001</v>
      </c>
      <c r="M66" s="42">
        <v>145362.63511999999</v>
      </c>
      <c r="N66" s="42">
        <v>158089.16975999999</v>
      </c>
      <c r="O66" s="42">
        <v>179564.20012999998</v>
      </c>
      <c r="P66" s="42">
        <v>2228300.6640599994</v>
      </c>
      <c r="Q66" s="42">
        <f>+O66-B66</f>
        <v>-6056.31951999999</v>
      </c>
      <c r="R66" s="154">
        <f>+O66/B66-1</f>
        <v>-3.2627424658758564E-2</v>
      </c>
      <c r="S66" s="100">
        <f>+P66-C66</f>
        <v>-245227.91954000061</v>
      </c>
      <c r="T66" s="142">
        <f>+P66/C66-1</f>
        <v>-9.9140928132349759E-2</v>
      </c>
      <c r="U66" s="120"/>
      <c r="V66" s="74"/>
    </row>
    <row r="67" spans="1:23" s="23" customFormat="1" x14ac:dyDescent="0.2">
      <c r="A67" s="42" t="s">
        <v>16</v>
      </c>
      <c r="B67" s="42">
        <v>222358.61350000001</v>
      </c>
      <c r="C67" s="136">
        <v>2598104.0980699998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261547.55473000003</v>
      </c>
      <c r="L67" s="42">
        <v>237096.49634000001</v>
      </c>
      <c r="M67" s="42">
        <v>286333.32419999997</v>
      </c>
      <c r="N67" s="42">
        <v>190836.25738</v>
      </c>
      <c r="O67" s="42">
        <v>208571.93660000002</v>
      </c>
      <c r="P67" s="42">
        <v>2798324.8090000004</v>
      </c>
      <c r="Q67" s="42">
        <f>+O67-B67</f>
        <v>-13786.676899999991</v>
      </c>
      <c r="R67" s="154">
        <f>+O67/B67-1</f>
        <v>-6.2001991661096545E-2</v>
      </c>
      <c r="S67" s="100">
        <f>+P67-C67</f>
        <v>200220.71093000052</v>
      </c>
      <c r="T67" s="142">
        <f>+P67/C67-1</f>
        <v>7.7064160392470216E-2</v>
      </c>
      <c r="U67" s="120"/>
      <c r="V67" s="74"/>
    </row>
    <row r="68" spans="1:23" s="127" customFormat="1" x14ac:dyDescent="0.2">
      <c r="A68" s="48" t="s">
        <v>17</v>
      </c>
      <c r="B68" s="36">
        <v>2204812.4158999999</v>
      </c>
      <c r="C68" s="137">
        <v>23463473.284820002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2460732.8192999996</v>
      </c>
      <c r="L68" s="36">
        <v>2146016.5741400002</v>
      </c>
      <c r="M68" s="36">
        <v>2009823.4076200002</v>
      </c>
      <c r="N68" s="36">
        <v>1348379.0649600001</v>
      </c>
      <c r="O68" s="36">
        <v>1851407.52419</v>
      </c>
      <c r="P68" s="36">
        <v>23638382.885639999</v>
      </c>
      <c r="Q68" s="36">
        <f>+O68-B68</f>
        <v>-353404.89170999988</v>
      </c>
      <c r="R68" s="145">
        <f>+O68/B68-1</f>
        <v>-0.16028796334845596</v>
      </c>
      <c r="S68" s="101">
        <f>+P68-C68</f>
        <v>174909.60081999749</v>
      </c>
      <c r="T68" s="143">
        <f>+P68/C68-1</f>
        <v>7.4545485528418887E-3</v>
      </c>
      <c r="U68" s="124"/>
      <c r="V68" s="125"/>
    </row>
    <row r="69" spans="1:23" s="23" customFormat="1" ht="14.25" customHeight="1" x14ac:dyDescent="0.2"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47"/>
      <c r="S69" s="103"/>
      <c r="T69" s="147"/>
      <c r="U69" s="120"/>
      <c r="V69" s="74"/>
    </row>
    <row r="70" spans="1:23" s="23" customFormat="1" x14ac:dyDescent="0.2">
      <c r="A70" s="23" t="s">
        <v>18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47"/>
      <c r="S70" s="103"/>
      <c r="T70" s="147"/>
      <c r="U70" s="120"/>
      <c r="V70" s="74"/>
    </row>
    <row r="71" spans="1:23" s="23" customFormat="1" x14ac:dyDescent="0.2">
      <c r="A71" s="23" t="s">
        <v>19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20"/>
      <c r="V71" s="74"/>
    </row>
    <row r="72" spans="1:23" s="23" customFormat="1" x14ac:dyDescent="0.2">
      <c r="A72" s="23" t="s">
        <v>20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</row>
    <row r="73" spans="1:23" x14ac:dyDescent="0.2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S73" s="129"/>
    </row>
    <row r="75" spans="1:23" s="23" customFormat="1" x14ac:dyDescent="0.2">
      <c r="A75" s="172" t="s">
        <v>0</v>
      </c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20"/>
      <c r="V75" s="74"/>
    </row>
    <row r="76" spans="1:23" s="23" customFormat="1" x14ac:dyDescent="0.2">
      <c r="A76" s="172" t="s">
        <v>106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20"/>
      <c r="V76" s="74"/>
    </row>
    <row r="77" spans="1:23" s="23" customFormat="1" x14ac:dyDescent="0.2">
      <c r="A77" s="172" t="s">
        <v>1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20"/>
      <c r="V77" s="74"/>
    </row>
    <row r="78" spans="1:23" s="23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144"/>
      <c r="S78" s="5"/>
      <c r="T78" s="147"/>
      <c r="U78" s="120"/>
      <c r="V78" s="74"/>
    </row>
    <row r="79" spans="1:23" s="23" customFormat="1" x14ac:dyDescent="0.2">
      <c r="A79" s="173" t="s">
        <v>2</v>
      </c>
      <c r="B79" s="175" t="s">
        <v>23</v>
      </c>
      <c r="C79" s="175"/>
      <c r="D79" s="161" t="s">
        <v>31</v>
      </c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3"/>
      <c r="Q79" s="161" t="s">
        <v>111</v>
      </c>
      <c r="R79" s="163"/>
      <c r="S79" s="175" t="s">
        <v>112</v>
      </c>
      <c r="T79" s="175"/>
      <c r="U79" s="120"/>
      <c r="V79" s="74"/>
    </row>
    <row r="80" spans="1:23" s="23" customFormat="1" x14ac:dyDescent="0.2">
      <c r="A80" s="174"/>
      <c r="B80" s="48" t="s">
        <v>107</v>
      </c>
      <c r="C80" s="8" t="s">
        <v>108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73</v>
      </c>
      <c r="K80" s="8" t="s">
        <v>77</v>
      </c>
      <c r="L80" s="8" t="s">
        <v>84</v>
      </c>
      <c r="M80" s="8" t="s">
        <v>92</v>
      </c>
      <c r="N80" s="8" t="s">
        <v>98</v>
      </c>
      <c r="O80" s="8" t="s">
        <v>109</v>
      </c>
      <c r="P80" s="8" t="s">
        <v>110</v>
      </c>
      <c r="Q80" s="8" t="s">
        <v>4</v>
      </c>
      <c r="R80" s="145" t="s">
        <v>5</v>
      </c>
      <c r="S80" s="121" t="s">
        <v>4</v>
      </c>
      <c r="T80" s="145" t="s">
        <v>5</v>
      </c>
      <c r="U80" s="120"/>
      <c r="V80" s="74"/>
    </row>
    <row r="81" spans="1:22" s="23" customFormat="1" x14ac:dyDescent="0.2">
      <c r="A81" s="42" t="s">
        <v>6</v>
      </c>
      <c r="B81" s="42">
        <v>0</v>
      </c>
      <c r="C81" s="42">
        <v>756.21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12980.87988</v>
      </c>
      <c r="L81" s="47">
        <v>18116.634550000002</v>
      </c>
      <c r="M81" s="47">
        <v>17002.064289999998</v>
      </c>
      <c r="N81" s="47">
        <v>10566.02954</v>
      </c>
      <c r="O81" s="47">
        <v>37166.096060000003</v>
      </c>
      <c r="P81" s="47">
        <v>162355.17786999998</v>
      </c>
      <c r="Q81" s="12">
        <f>+O81-B81</f>
        <v>37166.096060000003</v>
      </c>
      <c r="R81" s="150">
        <v>0</v>
      </c>
      <c r="S81" s="13">
        <f>+P81-C81</f>
        <v>161598.96786999999</v>
      </c>
      <c r="T81" s="142">
        <f>+P81/C81-1</f>
        <v>213.69588853625314</v>
      </c>
      <c r="U81" s="120"/>
      <c r="V81" s="74"/>
    </row>
    <row r="82" spans="1:22" s="23" customFormat="1" x14ac:dyDescent="0.2">
      <c r="A82" s="42" t="s">
        <v>7</v>
      </c>
      <c r="B82" s="42">
        <v>84074.440150000009</v>
      </c>
      <c r="C82" s="42">
        <v>640473.51331000007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14933.752600000002</v>
      </c>
      <c r="L82" s="47">
        <v>44153.998310000003</v>
      </c>
      <c r="M82" s="47">
        <v>13241.99368</v>
      </c>
      <c r="N82" s="47">
        <v>20919.418739999997</v>
      </c>
      <c r="O82" s="47">
        <v>38883.177169999995</v>
      </c>
      <c r="P82" s="47">
        <v>313152.06168999994</v>
      </c>
      <c r="Q82" s="12">
        <f>+O82-B82</f>
        <v>-45191.262980000014</v>
      </c>
      <c r="R82" s="150">
        <f>+O82/B82-1</f>
        <v>-0.53751488442114836</v>
      </c>
      <c r="S82" s="13">
        <f>+P82-C82</f>
        <v>-327321.45162000012</v>
      </c>
      <c r="T82" s="142">
        <f>+P82/C82-1</f>
        <v>-0.51106165175884644</v>
      </c>
      <c r="U82" s="120"/>
      <c r="V82" s="74"/>
    </row>
    <row r="83" spans="1:22" s="23" customFormat="1" x14ac:dyDescent="0.2">
      <c r="A83" s="42" t="s">
        <v>8</v>
      </c>
      <c r="B83" s="42">
        <v>5164.1080200000006</v>
      </c>
      <c r="C83" s="42">
        <v>101189.68988000001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5039.0969400000004</v>
      </c>
      <c r="L83" s="47">
        <v>5359.8291300000001</v>
      </c>
      <c r="M83" s="47">
        <v>5419.5008799999996</v>
      </c>
      <c r="N83" s="47">
        <v>2441.9062100000001</v>
      </c>
      <c r="O83" s="47">
        <v>5509.8319199999996</v>
      </c>
      <c r="P83" s="47">
        <v>61099.212450000006</v>
      </c>
      <c r="Q83" s="12">
        <f>+O83-B83</f>
        <v>345.72389999999905</v>
      </c>
      <c r="R83" s="150">
        <f>+O83/B83-1</f>
        <v>6.6947457075074768E-2</v>
      </c>
      <c r="S83" s="13">
        <f>+P83-C83</f>
        <v>-40090.477429999999</v>
      </c>
      <c r="T83" s="142">
        <f>+P83/C83-1</f>
        <v>-0.39619132618691644</v>
      </c>
      <c r="U83" s="120"/>
      <c r="V83" s="74"/>
    </row>
    <row r="84" spans="1:22" s="23" customFormat="1" x14ac:dyDescent="0.2">
      <c r="A84" s="42" t="s">
        <v>9</v>
      </c>
      <c r="B84" s="42">
        <v>16742.884040000001</v>
      </c>
      <c r="C84" s="42">
        <v>262759.75630000001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9958.0248900000006</v>
      </c>
      <c r="L84" s="47">
        <v>21918.267670000001</v>
      </c>
      <c r="M84" s="47">
        <v>19657.56568</v>
      </c>
      <c r="N84" s="47">
        <v>20285.295690000003</v>
      </c>
      <c r="O84" s="47">
        <v>23335.568460000002</v>
      </c>
      <c r="P84" s="47">
        <v>248203.16370999999</v>
      </c>
      <c r="Q84" s="12">
        <f>+O84-B84</f>
        <v>6592.6844200000014</v>
      </c>
      <c r="R84" s="150">
        <f>+O84/B84-1</f>
        <v>0.39376038227640975</v>
      </c>
      <c r="S84" s="13">
        <f>+P84-C84</f>
        <v>-14556.592590000015</v>
      </c>
      <c r="T84" s="142">
        <f>+P84/C84-1</f>
        <v>-5.5398866230414456E-2</v>
      </c>
      <c r="U84" s="120"/>
      <c r="V84" s="74"/>
    </row>
    <row r="85" spans="1:22" s="23" customFormat="1" x14ac:dyDescent="0.2">
      <c r="A85" s="42" t="s">
        <v>10</v>
      </c>
      <c r="B85" s="42">
        <v>1889.44193</v>
      </c>
      <c r="C85" s="42">
        <v>41465.72064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1767.54926</v>
      </c>
      <c r="L85" s="47">
        <v>619.04688999999996</v>
      </c>
      <c r="M85" s="47">
        <v>7237.06603</v>
      </c>
      <c r="N85" s="47">
        <v>522.27140999999995</v>
      </c>
      <c r="O85" s="47">
        <v>553.45028000000002</v>
      </c>
      <c r="P85" s="47">
        <v>37531.552089999997</v>
      </c>
      <c r="Q85" s="12">
        <f>+O85-B85</f>
        <v>-1335.9916499999999</v>
      </c>
      <c r="R85" s="150">
        <f>+O85/B85-1</f>
        <v>-0.70708267281863479</v>
      </c>
      <c r="S85" s="13">
        <f>+P85-C85</f>
        <v>-3934.1685500000021</v>
      </c>
      <c r="T85" s="142">
        <f>+P85/C85-1</f>
        <v>-9.4877611899138126E-2</v>
      </c>
      <c r="U85" s="120"/>
      <c r="V85" s="74"/>
    </row>
    <row r="86" spans="1:22" s="23" customFormat="1" x14ac:dyDescent="0.2">
      <c r="A86" s="42" t="s">
        <v>11</v>
      </c>
      <c r="B86" s="42">
        <v>1416.0720900000001</v>
      </c>
      <c r="C86" s="42">
        <v>9830.6678499999998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1068.1001000000001</v>
      </c>
      <c r="L86" s="47">
        <v>5569.8706600000005</v>
      </c>
      <c r="M86" s="47">
        <v>894.7115</v>
      </c>
      <c r="N86" s="47">
        <v>340.16788000000003</v>
      </c>
      <c r="O86" s="47">
        <v>1365.43507</v>
      </c>
      <c r="P86" s="47">
        <v>12255.01604</v>
      </c>
      <c r="Q86" s="12">
        <f>+O86-B86</f>
        <v>-50.63702000000012</v>
      </c>
      <c r="R86" s="150">
        <f>+O86/B86-1</f>
        <v>-3.5758786828430589E-2</v>
      </c>
      <c r="S86" s="13">
        <f>+P86-C86</f>
        <v>2424.3481900000006</v>
      </c>
      <c r="T86" s="142">
        <f>+P86/C86-1</f>
        <v>0.24661073153844781</v>
      </c>
      <c r="U86" s="120"/>
      <c r="V86" s="74"/>
    </row>
    <row r="87" spans="1:22" s="23" customFormat="1" x14ac:dyDescent="0.2">
      <c r="A87" s="42" t="s">
        <v>12</v>
      </c>
      <c r="B87" s="42">
        <v>440007.08944999997</v>
      </c>
      <c r="C87" s="42">
        <v>5013580.5513800001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405828.91102</v>
      </c>
      <c r="L87" s="47">
        <v>435563.64971999999</v>
      </c>
      <c r="M87" s="47">
        <v>430430.59155000001</v>
      </c>
      <c r="N87" s="47">
        <v>309332.16916000005</v>
      </c>
      <c r="O87" s="47">
        <v>362311.5148</v>
      </c>
      <c r="P87" s="47">
        <v>4665486.5036400007</v>
      </c>
      <c r="Q87" s="12">
        <f>+O87-B87</f>
        <v>-77695.574649999966</v>
      </c>
      <c r="R87" s="150">
        <f>+O87/B87-1</f>
        <v>-0.17657800638421051</v>
      </c>
      <c r="S87" s="13">
        <f>+P87-C87</f>
        <v>-348094.04773999937</v>
      </c>
      <c r="T87" s="142">
        <f>+P87/C87-1</f>
        <v>-6.9430229388492748E-2</v>
      </c>
      <c r="U87" s="120"/>
      <c r="V87" s="74"/>
    </row>
    <row r="88" spans="1:22" s="23" customFormat="1" x14ac:dyDescent="0.2">
      <c r="A88" s="42" t="s">
        <v>13</v>
      </c>
      <c r="B88" s="42">
        <v>43732.596030000001</v>
      </c>
      <c r="C88" s="42">
        <v>681005.85288999998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133889.4014</v>
      </c>
      <c r="L88" s="47">
        <v>64947.973250000003</v>
      </c>
      <c r="M88" s="47">
        <v>57670.67901</v>
      </c>
      <c r="N88" s="47">
        <v>51039.299190000005</v>
      </c>
      <c r="O88" s="47">
        <v>76749.681569999986</v>
      </c>
      <c r="P88" s="47">
        <v>915026.91722000006</v>
      </c>
      <c r="Q88" s="12">
        <f>+O88-B88</f>
        <v>33017.085539999985</v>
      </c>
      <c r="R88" s="150">
        <f>+O88/B88-1</f>
        <v>0.75497657439203225</v>
      </c>
      <c r="S88" s="13">
        <f>+P88-C88</f>
        <v>234021.06433000008</v>
      </c>
      <c r="T88" s="142">
        <f>+P88/C88-1</f>
        <v>0.3436403128356087</v>
      </c>
      <c r="U88" s="120"/>
      <c r="V88" s="74"/>
    </row>
    <row r="89" spans="1:22" s="23" customFormat="1" x14ac:dyDescent="0.2">
      <c r="A89" s="42" t="s">
        <v>14</v>
      </c>
      <c r="B89" s="42">
        <v>136697.06307</v>
      </c>
      <c r="C89" s="42">
        <v>1309776.6240400001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105468.89261</v>
      </c>
      <c r="L89" s="47">
        <v>90614.081789999997</v>
      </c>
      <c r="M89" s="47">
        <v>82247.940459999998</v>
      </c>
      <c r="N89" s="47">
        <v>79361.030350000001</v>
      </c>
      <c r="O89" s="47">
        <v>99418.067460000006</v>
      </c>
      <c r="P89" s="47">
        <v>1066272.99926</v>
      </c>
      <c r="Q89" s="12">
        <f>+O89-B89</f>
        <v>-37278.995609999998</v>
      </c>
      <c r="R89" s="150">
        <f>+O89/B89-1</f>
        <v>-0.27271248388789537</v>
      </c>
      <c r="S89" s="13">
        <f>+P89-C89</f>
        <v>-243503.62478000019</v>
      </c>
      <c r="T89" s="142">
        <f>+P89/C89-1</f>
        <v>-0.18591233063002321</v>
      </c>
      <c r="U89" s="120"/>
      <c r="V89" s="74"/>
    </row>
    <row r="90" spans="1:22" s="23" customFormat="1" x14ac:dyDescent="0.2">
      <c r="A90" s="42" t="s">
        <v>15</v>
      </c>
      <c r="B90" s="42">
        <v>135138.88994999998</v>
      </c>
      <c r="C90" s="42">
        <v>1715753.9742800002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116266.92959</v>
      </c>
      <c r="L90" s="47">
        <v>67894.127790000013</v>
      </c>
      <c r="M90" s="47">
        <v>90448.964330000003</v>
      </c>
      <c r="N90" s="47">
        <v>104052.42045000001</v>
      </c>
      <c r="O90" s="47">
        <v>111262.16675</v>
      </c>
      <c r="P90" s="47">
        <v>1498334.7464100004</v>
      </c>
      <c r="Q90" s="12">
        <f>+O90-B90</f>
        <v>-23876.723199999979</v>
      </c>
      <c r="R90" s="150">
        <f>+O90/B90-1</f>
        <v>-0.17668284243591259</v>
      </c>
      <c r="S90" s="13">
        <f>+P90-C90</f>
        <v>-217419.22786999983</v>
      </c>
      <c r="T90" s="142">
        <f>+P90/C90-1</f>
        <v>-0.1267193497023591</v>
      </c>
      <c r="U90" s="120"/>
      <c r="V90" s="74"/>
    </row>
    <row r="91" spans="1:22" s="23" customFormat="1" x14ac:dyDescent="0.2">
      <c r="A91" s="42" t="s">
        <v>16</v>
      </c>
      <c r="B91" s="42">
        <v>119563.42055</v>
      </c>
      <c r="C91" s="42">
        <v>1427360.1464399998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127000.91299</v>
      </c>
      <c r="L91" s="47">
        <v>126886.18184999999</v>
      </c>
      <c r="M91" s="47">
        <v>146509.66081</v>
      </c>
      <c r="N91" s="47">
        <v>91539.649640000003</v>
      </c>
      <c r="O91" s="47">
        <v>109915.41089</v>
      </c>
      <c r="P91" s="47">
        <v>1398266.1129299998</v>
      </c>
      <c r="Q91" s="12">
        <f>+O91-B91</f>
        <v>-9648.0096599999961</v>
      </c>
      <c r="R91" s="150">
        <f>+O91/B91-1</f>
        <v>-8.069365710363996E-2</v>
      </c>
      <c r="S91" s="13">
        <f>+P91-C91</f>
        <v>-29094.033509999979</v>
      </c>
      <c r="T91" s="142">
        <f>+P91/C91-1</f>
        <v>-2.0383106241661508E-2</v>
      </c>
      <c r="U91" s="120"/>
      <c r="V91" s="74"/>
    </row>
    <row r="92" spans="1:22" s="127" customFormat="1" x14ac:dyDescent="0.2">
      <c r="A92" s="48" t="s">
        <v>17</v>
      </c>
      <c r="B92" s="36">
        <v>984426.00527999992</v>
      </c>
      <c r="C92" s="36">
        <v>11203952.707010001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934202.45128000004</v>
      </c>
      <c r="L92" s="48">
        <v>881643.66160999995</v>
      </c>
      <c r="M92" s="48">
        <v>870760.73822000006</v>
      </c>
      <c r="N92" s="48">
        <v>690399.65825999994</v>
      </c>
      <c r="O92" s="48">
        <v>866470.40042999992</v>
      </c>
      <c r="P92" s="48">
        <v>10377983.463309998</v>
      </c>
      <c r="Q92" s="35">
        <f>+O92-B92</f>
        <v>-117955.60485</v>
      </c>
      <c r="R92" s="151">
        <f>+O92/B92-1</f>
        <v>-0.11982170748978738</v>
      </c>
      <c r="S92" s="18">
        <f>+P92-C92</f>
        <v>-825969.24370000325</v>
      </c>
      <c r="T92" s="143">
        <f>+P92/C92-1</f>
        <v>-7.3721236183299621E-2</v>
      </c>
      <c r="U92" s="124"/>
      <c r="V92" s="125"/>
    </row>
    <row r="93" spans="1:22" s="23" customFormat="1" x14ac:dyDescent="0.2">
      <c r="B93" s="103"/>
      <c r="R93" s="153"/>
      <c r="S93" s="139"/>
      <c r="T93" s="147"/>
      <c r="U93" s="120"/>
      <c r="V93" s="74"/>
    </row>
    <row r="94" spans="1:22" s="23" customFormat="1" x14ac:dyDescent="0.2">
      <c r="A94" s="23" t="s">
        <v>18</v>
      </c>
      <c r="B94" s="103"/>
      <c r="C94" s="103"/>
      <c r="R94" s="153"/>
      <c r="T94" s="147"/>
      <c r="U94" s="120"/>
      <c r="V94" s="74"/>
    </row>
    <row r="95" spans="1:22" s="23" customFormat="1" x14ac:dyDescent="0.2">
      <c r="A95" s="23" t="s">
        <v>19</v>
      </c>
      <c r="B95" s="103"/>
      <c r="C95" s="103"/>
      <c r="R95" s="153"/>
      <c r="T95" s="147"/>
      <c r="U95" s="120"/>
      <c r="V95" s="74"/>
    </row>
    <row r="96" spans="1:22" s="23" customFormat="1" x14ac:dyDescent="0.2">
      <c r="A96" s="23" t="s">
        <v>20</v>
      </c>
      <c r="B96" s="103"/>
      <c r="C96" s="103"/>
      <c r="R96" s="153"/>
      <c r="T96" s="147"/>
      <c r="U96" s="120"/>
      <c r="V96" s="74"/>
    </row>
    <row r="99" spans="1:23" s="23" customFormat="1" x14ac:dyDescent="0.2">
      <c r="A99" s="172" t="s">
        <v>0</v>
      </c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20"/>
      <c r="V99" s="74"/>
    </row>
    <row r="100" spans="1:23" s="23" customFormat="1" x14ac:dyDescent="0.2">
      <c r="A100" s="172" t="s">
        <v>106</v>
      </c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20"/>
      <c r="V100" s="74"/>
    </row>
    <row r="101" spans="1:23" s="23" customFormat="1" x14ac:dyDescent="0.2">
      <c r="A101" s="172" t="s">
        <v>1</v>
      </c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20"/>
      <c r="V101" s="74"/>
    </row>
    <row r="102" spans="1:23" s="23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144"/>
      <c r="S102" s="5"/>
      <c r="T102" s="147"/>
      <c r="U102" s="120"/>
      <c r="V102" s="74"/>
    </row>
    <row r="103" spans="1:23" s="23" customFormat="1" x14ac:dyDescent="0.2">
      <c r="A103" s="173" t="s">
        <v>2</v>
      </c>
      <c r="B103" s="175" t="s">
        <v>24</v>
      </c>
      <c r="C103" s="175"/>
      <c r="D103" s="161" t="s">
        <v>32</v>
      </c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3"/>
      <c r="Q103" s="161" t="s">
        <v>111</v>
      </c>
      <c r="R103" s="163"/>
      <c r="S103" s="175" t="s">
        <v>112</v>
      </c>
      <c r="T103" s="175"/>
      <c r="U103" s="120"/>
      <c r="V103" s="74"/>
    </row>
    <row r="104" spans="1:23" s="23" customFormat="1" x14ac:dyDescent="0.2">
      <c r="A104" s="174"/>
      <c r="B104" s="48" t="s">
        <v>107</v>
      </c>
      <c r="C104" s="8" t="s">
        <v>108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73</v>
      </c>
      <c r="K104" s="8" t="s">
        <v>77</v>
      </c>
      <c r="L104" s="8" t="s">
        <v>84</v>
      </c>
      <c r="M104" s="8" t="s">
        <v>92</v>
      </c>
      <c r="N104" s="8" t="s">
        <v>98</v>
      </c>
      <c r="O104" s="8" t="s">
        <v>109</v>
      </c>
      <c r="P104" s="8" t="s">
        <v>110</v>
      </c>
      <c r="Q104" s="8" t="s">
        <v>4</v>
      </c>
      <c r="R104" s="145" t="s">
        <v>5</v>
      </c>
      <c r="S104" s="121" t="s">
        <v>4</v>
      </c>
      <c r="T104" s="145" t="s">
        <v>5</v>
      </c>
      <c r="U104" s="120"/>
      <c r="V104" s="74"/>
    </row>
    <row r="105" spans="1:23" s="23" customFormat="1" x14ac:dyDescent="0.2">
      <c r="A105" s="42" t="s">
        <v>6</v>
      </c>
      <c r="B105" s="42">
        <v>14636.42668</v>
      </c>
      <c r="C105" s="47">
        <v>82084.911080000005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0</v>
      </c>
      <c r="L105" s="47">
        <v>50</v>
      </c>
      <c r="M105" s="47">
        <v>979.18250999999998</v>
      </c>
      <c r="N105" s="47">
        <v>8250</v>
      </c>
      <c r="O105" s="47">
        <v>0</v>
      </c>
      <c r="P105" s="47">
        <v>16160.35572</v>
      </c>
      <c r="Q105" s="12">
        <f>+O105-B105</f>
        <v>-14636.42668</v>
      </c>
      <c r="R105" s="150">
        <f>+O105/B105-1</f>
        <v>-1</v>
      </c>
      <c r="S105" s="13">
        <f>+P105-C105</f>
        <v>-65924.555359999998</v>
      </c>
      <c r="T105" s="142">
        <f>+P105/C105-1</f>
        <v>-0.80312635407194255</v>
      </c>
      <c r="U105" s="120"/>
      <c r="V105" s="74"/>
    </row>
    <row r="106" spans="1:23" s="23" customFormat="1" x14ac:dyDescent="0.2">
      <c r="A106" s="42" t="s">
        <v>7</v>
      </c>
      <c r="B106" s="42">
        <v>98717.995519999997</v>
      </c>
      <c r="C106" s="47">
        <v>666034.62913000002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38242.548649999997</v>
      </c>
      <c r="L106" s="47">
        <v>176835.83946000002</v>
      </c>
      <c r="M106" s="47">
        <v>123628.02340000001</v>
      </c>
      <c r="N106" s="47">
        <v>2505.0357999999997</v>
      </c>
      <c r="O106" s="47">
        <v>182034.34711</v>
      </c>
      <c r="P106" s="47">
        <v>753914.23771999986</v>
      </c>
      <c r="Q106" s="12">
        <f>+O106-B106</f>
        <v>83316.351590000006</v>
      </c>
      <c r="R106" s="150">
        <f>+O106/B106-1</f>
        <v>0.84398342116985492</v>
      </c>
      <c r="S106" s="13">
        <f>+P106-C106</f>
        <v>87879.608589999843</v>
      </c>
      <c r="T106" s="142">
        <f>+P106/C106-1</f>
        <v>0.13194450370364619</v>
      </c>
      <c r="U106" s="120"/>
      <c r="V106" s="74"/>
    </row>
    <row r="107" spans="1:23" s="23" customFormat="1" x14ac:dyDescent="0.2">
      <c r="A107" s="42" t="s">
        <v>8</v>
      </c>
      <c r="B107" s="42">
        <v>24390.746739999999</v>
      </c>
      <c r="C107" s="47">
        <v>135556.16566999999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1659.21847</v>
      </c>
      <c r="L107" s="47">
        <v>2148.2897899999998</v>
      </c>
      <c r="M107" s="47">
        <v>3729.6451099999999</v>
      </c>
      <c r="N107" s="47">
        <v>2753.8413700000001</v>
      </c>
      <c r="O107" s="47">
        <v>4818.6471500000007</v>
      </c>
      <c r="P107" s="47">
        <v>92632.798219999997</v>
      </c>
      <c r="Q107" s="12">
        <f>+O107-B107</f>
        <v>-19572.099589999998</v>
      </c>
      <c r="R107" s="150">
        <f>+O107/B107-1</f>
        <v>-0.80243953982361749</v>
      </c>
      <c r="S107" s="13">
        <f>+P107-C107</f>
        <v>-42923.367449999991</v>
      </c>
      <c r="T107" s="142">
        <f>+P107/C107-1</f>
        <v>-0.31664636748794805</v>
      </c>
      <c r="U107" s="120"/>
      <c r="V107" s="140"/>
      <c r="W107" s="141"/>
    </row>
    <row r="108" spans="1:23" s="23" customFormat="1" x14ac:dyDescent="0.2">
      <c r="A108" s="42" t="s">
        <v>9</v>
      </c>
      <c r="B108" s="42">
        <v>9020.6761400000014</v>
      </c>
      <c r="C108" s="47">
        <v>108405.02309999999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6077.1176799999994</v>
      </c>
      <c r="L108" s="47">
        <v>6901.5124000000005</v>
      </c>
      <c r="M108" s="47">
        <v>27413.255559999998</v>
      </c>
      <c r="N108" s="47">
        <v>5511.2213700000002</v>
      </c>
      <c r="O108" s="47">
        <v>12319.922640000001</v>
      </c>
      <c r="P108" s="47">
        <v>127760.57064000001</v>
      </c>
      <c r="Q108" s="12">
        <f>+O108-B108</f>
        <v>3299.2464999999993</v>
      </c>
      <c r="R108" s="150">
        <f>+O108/B108-1</f>
        <v>0.36574270584555091</v>
      </c>
      <c r="S108" s="13">
        <f>+P108-C108</f>
        <v>19355.547540000014</v>
      </c>
      <c r="T108" s="142">
        <f>+P108/C108-1</f>
        <v>0.17854843794595365</v>
      </c>
      <c r="U108" s="120"/>
      <c r="V108" s="74"/>
    </row>
    <row r="109" spans="1:23" s="23" customFormat="1" x14ac:dyDescent="0.2">
      <c r="A109" s="42" t="s">
        <v>10</v>
      </c>
      <c r="B109" s="42">
        <v>2252.6374100000003</v>
      </c>
      <c r="C109" s="47">
        <v>20826.716909999999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2893.4526900000001</v>
      </c>
      <c r="L109" s="47">
        <v>3106.8497299999999</v>
      </c>
      <c r="M109" s="47">
        <v>3071.8998099999999</v>
      </c>
      <c r="N109" s="47">
        <v>16.47221</v>
      </c>
      <c r="O109" s="47">
        <v>5090.7098599999999</v>
      </c>
      <c r="P109" s="47">
        <v>29261.394379999998</v>
      </c>
      <c r="Q109" s="12">
        <f>+O109-B109</f>
        <v>2838.0724499999997</v>
      </c>
      <c r="R109" s="150">
        <f>+O109/B109-1</f>
        <v>1.2598887141805921</v>
      </c>
      <c r="S109" s="13">
        <f>+P109-C109</f>
        <v>8434.6774699999987</v>
      </c>
      <c r="T109" s="142">
        <f>+P109/C109-1</f>
        <v>0.40499313965083328</v>
      </c>
      <c r="U109" s="120"/>
      <c r="V109" s="74"/>
    </row>
    <row r="110" spans="1:23" s="23" customFormat="1" x14ac:dyDescent="0.2">
      <c r="A110" s="42" t="s">
        <v>11</v>
      </c>
      <c r="B110" s="42">
        <v>295.01605000000001</v>
      </c>
      <c r="C110" s="47">
        <v>5150.3333400000001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5020.2274200000002</v>
      </c>
      <c r="L110" s="47">
        <v>5430.0160500000002</v>
      </c>
      <c r="M110" s="47">
        <v>1246.9892600000001</v>
      </c>
      <c r="N110" s="47">
        <v>258.01298000000003</v>
      </c>
      <c r="O110" s="47">
        <v>10301</v>
      </c>
      <c r="P110" s="47">
        <v>51929.370450000002</v>
      </c>
      <c r="Q110" s="12">
        <f>+O110-B110</f>
        <v>10005.98395</v>
      </c>
      <c r="R110" s="150">
        <f>+O110/B110-1</f>
        <v>33.916744360179727</v>
      </c>
      <c r="S110" s="13">
        <f>+P110-C110</f>
        <v>46779.037110000005</v>
      </c>
      <c r="T110" s="142">
        <f>+P110/C110-1</f>
        <v>9.0827202866057597</v>
      </c>
      <c r="U110" s="120"/>
      <c r="V110" s="74"/>
    </row>
    <row r="111" spans="1:23" s="23" customFormat="1" x14ac:dyDescent="0.2">
      <c r="A111" s="42" t="s">
        <v>12</v>
      </c>
      <c r="B111" s="42">
        <v>534524.82727000013</v>
      </c>
      <c r="C111" s="47">
        <v>5666077.8204500005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668449.16781999997</v>
      </c>
      <c r="L111" s="47">
        <v>539967.54053999996</v>
      </c>
      <c r="M111" s="47">
        <v>549520.18024000002</v>
      </c>
      <c r="N111" s="47">
        <v>347843.18929000001</v>
      </c>
      <c r="O111" s="47">
        <v>387065.21213</v>
      </c>
      <c r="P111" s="47">
        <v>5977173.8450499987</v>
      </c>
      <c r="Q111" s="12">
        <f>+O111-B111</f>
        <v>-147459.61514000013</v>
      </c>
      <c r="R111" s="150">
        <f>+O111/B111-1</f>
        <v>-0.27587046965269413</v>
      </c>
      <c r="S111" s="13">
        <f>+P111-C111</f>
        <v>311096.02459999826</v>
      </c>
      <c r="T111" s="142">
        <f>+P111/C111-1</f>
        <v>5.4905003859493595E-2</v>
      </c>
      <c r="U111" s="120"/>
      <c r="V111" s="74"/>
    </row>
    <row r="112" spans="1:23" s="23" customFormat="1" x14ac:dyDescent="0.2">
      <c r="A112" s="42" t="s">
        <v>13</v>
      </c>
      <c r="B112" s="42">
        <v>340511.66141</v>
      </c>
      <c r="C112" s="47">
        <v>3048148.65392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558912.93316999997</v>
      </c>
      <c r="L112" s="47">
        <v>328220.29350999999</v>
      </c>
      <c r="M112" s="47">
        <v>178922.49179</v>
      </c>
      <c r="N112" s="47">
        <v>85504.036389999994</v>
      </c>
      <c r="O112" s="47">
        <v>150294.26733</v>
      </c>
      <c r="P112" s="47">
        <v>3468996.3279599999</v>
      </c>
      <c r="Q112" s="12">
        <f>+O112-B112</f>
        <v>-190217.39408</v>
      </c>
      <c r="R112" s="150">
        <f>+O112/B112-1</f>
        <v>-0.55862226066603005</v>
      </c>
      <c r="S112" s="13">
        <f>+P112-C112</f>
        <v>420847.67403999995</v>
      </c>
      <c r="T112" s="142">
        <f>+P112/C112-1</f>
        <v>0.13806665022677911</v>
      </c>
      <c r="U112" s="120"/>
      <c r="V112" s="74"/>
    </row>
    <row r="113" spans="1:22" s="23" customFormat="1" x14ac:dyDescent="0.2">
      <c r="A113" s="42" t="s">
        <v>14</v>
      </c>
      <c r="B113" s="42">
        <v>42759.600749999998</v>
      </c>
      <c r="C113" s="47">
        <v>598717.76325999992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57648.987079999999</v>
      </c>
      <c r="L113" s="47">
        <v>53144.891369999998</v>
      </c>
      <c r="M113" s="47">
        <v>55813.667540000002</v>
      </c>
      <c r="N113" s="47">
        <v>52004.240239999999</v>
      </c>
      <c r="O113" s="47">
        <v>66054.458450000006</v>
      </c>
      <c r="P113" s="47">
        <v>612545.90847000002</v>
      </c>
      <c r="Q113" s="12">
        <f>+O113-B113</f>
        <v>23294.857700000008</v>
      </c>
      <c r="R113" s="150">
        <f>+O113/B113-1</f>
        <v>0.54478660444461724</v>
      </c>
      <c r="S113" s="13">
        <f>+P113-C113</f>
        <v>13828.145210000104</v>
      </c>
      <c r="T113" s="142">
        <f>+P113/C113-1</f>
        <v>2.3096266819788713E-2</v>
      </c>
      <c r="U113" s="120"/>
      <c r="V113" s="74"/>
    </row>
    <row r="114" spans="1:22" s="23" customFormat="1" x14ac:dyDescent="0.2">
      <c r="A114" s="42" t="s">
        <v>15</v>
      </c>
      <c r="B114" s="42">
        <v>50481.629700000005</v>
      </c>
      <c r="C114" s="47">
        <v>757774.60932000005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53080.073299999996</v>
      </c>
      <c r="L114" s="47">
        <v>38357.365189999997</v>
      </c>
      <c r="M114" s="47">
        <v>54913.670789999996</v>
      </c>
      <c r="N114" s="47">
        <v>54036.749309999999</v>
      </c>
      <c r="O114" s="47">
        <v>68302.033379999993</v>
      </c>
      <c r="P114" s="47">
        <v>729965.91764999996</v>
      </c>
      <c r="Q114" s="12">
        <f>+O114-B114</f>
        <v>17820.403679999989</v>
      </c>
      <c r="R114" s="150">
        <f>+O114/B114-1</f>
        <v>0.35300769380668373</v>
      </c>
      <c r="S114" s="13">
        <f>+P114-C114</f>
        <v>-27808.691670000087</v>
      </c>
      <c r="T114" s="142">
        <f>+P114/C114-1</f>
        <v>-3.669784039736379E-2</v>
      </c>
      <c r="U114" s="120"/>
      <c r="V114" s="74"/>
    </row>
    <row r="115" spans="1:22" s="23" customFormat="1" x14ac:dyDescent="0.2">
      <c r="A115" s="42" t="s">
        <v>16</v>
      </c>
      <c r="B115" s="42">
        <v>102795.19295</v>
      </c>
      <c r="C115" s="47">
        <v>1170743.95163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134546.64174000002</v>
      </c>
      <c r="L115" s="47">
        <v>110210.31449</v>
      </c>
      <c r="M115" s="47">
        <v>139823.66338999997</v>
      </c>
      <c r="N115" s="47">
        <v>99296.607739999992</v>
      </c>
      <c r="O115" s="47">
        <v>98656.525710000002</v>
      </c>
      <c r="P115" s="47">
        <v>1400058.6960699998</v>
      </c>
      <c r="Q115" s="12">
        <f>+O115-B115</f>
        <v>-4138.6672399999952</v>
      </c>
      <c r="R115" s="150">
        <f>+O115/B115-1</f>
        <v>-4.0261291615193096E-2</v>
      </c>
      <c r="S115" s="13">
        <f>+P115-C115</f>
        <v>229314.74443999981</v>
      </c>
      <c r="T115" s="142">
        <f>+P115/C115-1</f>
        <v>0.19587096232334167</v>
      </c>
      <c r="U115" s="120"/>
      <c r="V115" s="74"/>
    </row>
    <row r="116" spans="1:22" s="127" customFormat="1" x14ac:dyDescent="0.2">
      <c r="A116" s="48" t="s">
        <v>17</v>
      </c>
      <c r="B116" s="36">
        <v>1220386.4106200002</v>
      </c>
      <c r="C116" s="48">
        <v>12259520.577810001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1526530.3680199997</v>
      </c>
      <c r="L116" s="48">
        <v>1264372.9125299999</v>
      </c>
      <c r="M116" s="48">
        <v>1139062.6693999998</v>
      </c>
      <c r="N116" s="48">
        <v>657979.40670000005</v>
      </c>
      <c r="O116" s="48">
        <v>984937.12376000022</v>
      </c>
      <c r="P116" s="48">
        <v>13260399.422329998</v>
      </c>
      <c r="Q116" s="35">
        <f>+O116-B116</f>
        <v>-235449.28685999999</v>
      </c>
      <c r="R116" s="151">
        <f>+O116/B116-1</f>
        <v>-0.19293011198017462</v>
      </c>
      <c r="S116" s="18">
        <f>+P116-C116</f>
        <v>1000878.844519997</v>
      </c>
      <c r="T116" s="143">
        <f>+P116/C116-1</f>
        <v>8.1640944942954041E-2</v>
      </c>
      <c r="U116" s="124"/>
      <c r="V116" s="125"/>
    </row>
    <row r="117" spans="1:22" s="23" customFormat="1" x14ac:dyDescent="0.2">
      <c r="B117" s="103"/>
      <c r="R117" s="153"/>
      <c r="T117" s="147"/>
      <c r="U117" s="120"/>
      <c r="V117" s="74"/>
    </row>
    <row r="118" spans="1:22" s="23" customFormat="1" x14ac:dyDescent="0.2">
      <c r="A118" s="23" t="s">
        <v>18</v>
      </c>
      <c r="B118" s="103"/>
      <c r="C118" s="103"/>
      <c r="R118" s="153"/>
      <c r="T118" s="147"/>
      <c r="U118" s="120"/>
      <c r="V118" s="74"/>
    </row>
    <row r="119" spans="1:22" s="23" customFormat="1" x14ac:dyDescent="0.2">
      <c r="A119" s="23" t="s">
        <v>19</v>
      </c>
      <c r="B119" s="103"/>
      <c r="C119" s="103"/>
      <c r="R119" s="153"/>
      <c r="S119" s="24"/>
      <c r="T119" s="147"/>
      <c r="U119" s="120"/>
      <c r="V119" s="74"/>
    </row>
    <row r="120" spans="1:22" s="23" customFormat="1" x14ac:dyDescent="0.2">
      <c r="A120" s="23" t="s">
        <v>20</v>
      </c>
      <c r="B120" s="103"/>
      <c r="C120" s="103"/>
      <c r="R120" s="153"/>
      <c r="T120" s="147"/>
      <c r="U120" s="120"/>
      <c r="V120" s="74"/>
    </row>
    <row r="129" spans="5:5" x14ac:dyDescent="0.2">
      <c r="E129" s="53" t="s">
        <v>105</v>
      </c>
    </row>
  </sheetData>
  <mergeCells count="40">
    <mergeCell ref="A99:T99"/>
    <mergeCell ref="A100:T100"/>
    <mergeCell ref="A101:T101"/>
    <mergeCell ref="A103:A104"/>
    <mergeCell ref="B103:C103"/>
    <mergeCell ref="D103:P103"/>
    <mergeCell ref="Q103:R103"/>
    <mergeCell ref="S103:T103"/>
    <mergeCell ref="A75:T75"/>
    <mergeCell ref="A76:T76"/>
    <mergeCell ref="A77:T77"/>
    <mergeCell ref="A79:A80"/>
    <mergeCell ref="B79:C79"/>
    <mergeCell ref="D79:P79"/>
    <mergeCell ref="Q79:R79"/>
    <mergeCell ref="S79:T79"/>
    <mergeCell ref="A51:T51"/>
    <mergeCell ref="A52:T52"/>
    <mergeCell ref="A53:T53"/>
    <mergeCell ref="A55:A56"/>
    <mergeCell ref="B55:C55"/>
    <mergeCell ref="D55:P55"/>
    <mergeCell ref="Q55:R55"/>
    <mergeCell ref="S55:T55"/>
    <mergeCell ref="A27:T27"/>
    <mergeCell ref="A28:T28"/>
    <mergeCell ref="A29:T29"/>
    <mergeCell ref="A31:A32"/>
    <mergeCell ref="B31:C31"/>
    <mergeCell ref="D31:P31"/>
    <mergeCell ref="Q31:R31"/>
    <mergeCell ref="S31:T31"/>
    <mergeCell ref="A2:T2"/>
    <mergeCell ref="A3:T3"/>
    <mergeCell ref="A4:T4"/>
    <mergeCell ref="A6:A7"/>
    <mergeCell ref="B6:C6"/>
    <mergeCell ref="D6:P6"/>
    <mergeCell ref="Q6:R6"/>
    <mergeCell ref="S6:T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0"/>
  <sheetViews>
    <sheetView workbookViewId="0">
      <selection activeCell="M37" sqref="M37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3" style="29" customWidth="1"/>
    <col min="4" max="4" width="12" style="53" customWidth="1"/>
    <col min="5" max="5" width="11.5703125" style="53" customWidth="1"/>
    <col min="6" max="6" width="15" style="53" customWidth="1"/>
    <col min="7" max="7" width="13.42578125" style="53" customWidth="1"/>
    <col min="8" max="8" width="10.28515625" style="53" customWidth="1"/>
    <col min="9" max="9" width="12.42578125" style="29" customWidth="1"/>
    <col min="10" max="10" width="12.5703125" style="29" customWidth="1"/>
    <col min="11" max="11" width="11.42578125" style="27"/>
    <col min="12" max="12" width="11.42578125" style="28"/>
    <col min="13" max="16384" width="11.42578125" style="29"/>
  </cols>
  <sheetData>
    <row r="2" spans="1:14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"/>
      <c r="L2" s="2"/>
    </row>
    <row r="3" spans="1:14" s="3" customFormat="1" x14ac:dyDescent="0.2">
      <c r="A3" s="155" t="s">
        <v>33</v>
      </c>
      <c r="B3" s="155"/>
      <c r="C3" s="155"/>
      <c r="D3" s="155"/>
      <c r="E3" s="155"/>
      <c r="F3" s="155"/>
      <c r="G3" s="155"/>
      <c r="H3" s="155"/>
      <c r="I3" s="155"/>
      <c r="J3" s="155"/>
      <c r="K3" s="1"/>
      <c r="L3" s="2"/>
    </row>
    <row r="4" spans="1:14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"/>
      <c r="L4" s="2"/>
    </row>
    <row r="5" spans="1:14" s="3" customFormat="1" x14ac:dyDescent="0.2">
      <c r="A5" s="4"/>
      <c r="B5" s="4"/>
      <c r="C5" s="4"/>
      <c r="D5" s="5"/>
      <c r="E5" s="5"/>
      <c r="F5" s="5"/>
      <c r="G5" s="5"/>
      <c r="H5" s="5"/>
      <c r="I5" s="4"/>
      <c r="J5" s="4"/>
      <c r="K5" s="1"/>
      <c r="L5" s="2"/>
    </row>
    <row r="6" spans="1:14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3"/>
      <c r="G6" s="161" t="s">
        <v>34</v>
      </c>
      <c r="H6" s="163"/>
      <c r="I6" s="158" t="s">
        <v>39</v>
      </c>
      <c r="J6" s="158"/>
      <c r="K6" s="1"/>
      <c r="L6" s="2"/>
    </row>
    <row r="7" spans="1:14" s="3" customFormat="1" x14ac:dyDescent="0.2">
      <c r="A7" s="157"/>
      <c r="B7" s="6" t="s">
        <v>37</v>
      </c>
      <c r="C7" s="7" t="s">
        <v>36</v>
      </c>
      <c r="D7" s="8" t="s">
        <v>28</v>
      </c>
      <c r="E7" s="8" t="s">
        <v>35</v>
      </c>
      <c r="F7" s="8" t="s">
        <v>38</v>
      </c>
      <c r="G7" s="8" t="s">
        <v>4</v>
      </c>
      <c r="H7" s="8" t="s">
        <v>5</v>
      </c>
      <c r="I7" s="9" t="s">
        <v>4</v>
      </c>
      <c r="J7" s="7" t="s">
        <v>5</v>
      </c>
      <c r="K7" s="1"/>
      <c r="L7" s="2"/>
    </row>
    <row r="8" spans="1:14" s="3" customFormat="1" x14ac:dyDescent="0.2">
      <c r="A8" s="10" t="s">
        <v>6</v>
      </c>
      <c r="B8" s="11">
        <v>0</v>
      </c>
      <c r="C8" s="12">
        <v>6250.6358399999999</v>
      </c>
      <c r="D8" s="12">
        <v>15680.485060000001</v>
      </c>
      <c r="E8" s="12">
        <v>150010</v>
      </c>
      <c r="F8" s="12">
        <v>165690.48506000001</v>
      </c>
      <c r="G8" s="12">
        <v>150010</v>
      </c>
      <c r="H8" s="59">
        <v>0</v>
      </c>
      <c r="I8" s="13">
        <v>159439.84922</v>
      </c>
      <c r="J8" s="61">
        <v>25.507780856419242</v>
      </c>
      <c r="K8" s="1"/>
      <c r="L8" s="2"/>
      <c r="M8" s="15"/>
      <c r="N8" s="15"/>
    </row>
    <row r="9" spans="1:14" s="3" customFormat="1" x14ac:dyDescent="0.2">
      <c r="A9" s="10" t="s">
        <v>7</v>
      </c>
      <c r="B9" s="11">
        <v>85560.678280000007</v>
      </c>
      <c r="C9" s="12">
        <v>118421.72942000002</v>
      </c>
      <c r="D9" s="12">
        <v>63524.791700000002</v>
      </c>
      <c r="E9" s="12">
        <v>56876.977679999996</v>
      </c>
      <c r="F9" s="12">
        <v>120401.76938</v>
      </c>
      <c r="G9" s="12">
        <v>-28683.700600000011</v>
      </c>
      <c r="H9" s="59">
        <v>-0.33524395991966893</v>
      </c>
      <c r="I9" s="13">
        <v>1980.0399599999801</v>
      </c>
      <c r="J9" s="61">
        <v>1.6720241882108189E-2</v>
      </c>
      <c r="K9" s="1"/>
      <c r="L9" s="2"/>
      <c r="M9" s="15"/>
      <c r="N9" s="15"/>
    </row>
    <row r="10" spans="1:14" s="3" customFormat="1" x14ac:dyDescent="0.2">
      <c r="A10" s="10" t="s">
        <v>8</v>
      </c>
      <c r="B10" s="11">
        <v>15769.36759</v>
      </c>
      <c r="C10" s="12">
        <v>42656.161010000003</v>
      </c>
      <c r="D10" s="12">
        <v>22999.973460000001</v>
      </c>
      <c r="E10" s="12">
        <v>15530.463880000001</v>
      </c>
      <c r="F10" s="12">
        <v>38530.437340000004</v>
      </c>
      <c r="G10" s="12">
        <v>-238.90370999999868</v>
      </c>
      <c r="H10" s="59">
        <v>-1.5149859919017739E-2</v>
      </c>
      <c r="I10" s="13">
        <v>-4125.7236699999994</v>
      </c>
      <c r="J10" s="61">
        <v>-9.6720463640241672E-2</v>
      </c>
      <c r="K10" s="1"/>
      <c r="L10" s="2"/>
      <c r="M10" s="15"/>
      <c r="N10" s="15"/>
    </row>
    <row r="11" spans="1:14" s="3" customFormat="1" x14ac:dyDescent="0.2">
      <c r="A11" s="10" t="s">
        <v>9</v>
      </c>
      <c r="B11" s="11">
        <v>29857.227700000003</v>
      </c>
      <c r="C11" s="12">
        <v>73421.497820000019</v>
      </c>
      <c r="D11" s="12">
        <v>49806.095780000003</v>
      </c>
      <c r="E11" s="12">
        <v>33494.990469999997</v>
      </c>
      <c r="F11" s="12">
        <v>83301.086249999993</v>
      </c>
      <c r="G11" s="12">
        <v>3637.7627699999939</v>
      </c>
      <c r="H11" s="59">
        <v>0.12183859822993526</v>
      </c>
      <c r="I11" s="13">
        <v>9879.5884299999743</v>
      </c>
      <c r="J11" s="61">
        <v>0.13455988672719199</v>
      </c>
      <c r="K11" s="1"/>
      <c r="L11" s="2"/>
      <c r="M11" s="15"/>
      <c r="N11" s="15"/>
    </row>
    <row r="12" spans="1:14" s="3" customFormat="1" x14ac:dyDescent="0.2">
      <c r="A12" s="10" t="s">
        <v>10</v>
      </c>
      <c r="B12" s="11">
        <v>3897.8927800000001</v>
      </c>
      <c r="C12" s="12">
        <v>10419.482</v>
      </c>
      <c r="D12" s="12">
        <v>4302.1433200000001</v>
      </c>
      <c r="E12" s="12">
        <v>12505.442660000001</v>
      </c>
      <c r="F12" s="12">
        <v>16807.58598</v>
      </c>
      <c r="G12" s="12">
        <v>8607.5498800000005</v>
      </c>
      <c r="H12" s="59">
        <v>2.2082572214826288</v>
      </c>
      <c r="I12" s="13">
        <v>6388.1039799999999</v>
      </c>
      <c r="J12" s="61">
        <v>0.61309228040319086</v>
      </c>
      <c r="K12" s="1"/>
      <c r="L12" s="2"/>
      <c r="M12" s="15"/>
      <c r="N12" s="15"/>
    </row>
    <row r="13" spans="1:14" s="3" customFormat="1" x14ac:dyDescent="0.2">
      <c r="A13" s="10" t="s">
        <v>11</v>
      </c>
      <c r="B13" s="11">
        <v>2999.098</v>
      </c>
      <c r="C13" s="12">
        <v>3288.3758699999998</v>
      </c>
      <c r="D13" s="12">
        <v>5571.1888799999997</v>
      </c>
      <c r="E13" s="12">
        <v>6255.1390700000002</v>
      </c>
      <c r="F13" s="12">
        <v>11826.327949999999</v>
      </c>
      <c r="G13" s="12">
        <v>3256.0410700000002</v>
      </c>
      <c r="H13" s="59">
        <v>1.0856734491503781</v>
      </c>
      <c r="I13" s="13">
        <v>8537.9520799999991</v>
      </c>
      <c r="J13" s="61">
        <v>2.5964039445405613</v>
      </c>
      <c r="K13" s="1"/>
      <c r="L13" s="2"/>
      <c r="M13" s="15"/>
      <c r="N13" s="15"/>
    </row>
    <row r="14" spans="1:14" s="3" customFormat="1" x14ac:dyDescent="0.2">
      <c r="A14" s="10" t="s">
        <v>12</v>
      </c>
      <c r="B14" s="11">
        <v>853773.89933000004</v>
      </c>
      <c r="C14" s="12">
        <v>1845688.9770800001</v>
      </c>
      <c r="D14" s="12">
        <v>990171.26341000001</v>
      </c>
      <c r="E14" s="12">
        <v>856680.24626000004</v>
      </c>
      <c r="F14" s="12">
        <v>1846851.5096700001</v>
      </c>
      <c r="G14" s="12">
        <v>2906.3469299999997</v>
      </c>
      <c r="H14" s="59">
        <v>3.4041178024777352E-3</v>
      </c>
      <c r="I14" s="13">
        <v>1162.5325899999589</v>
      </c>
      <c r="J14" s="61">
        <v>6.2986375518114812E-4</v>
      </c>
      <c r="K14" s="1"/>
      <c r="L14" s="2"/>
      <c r="M14" s="15"/>
      <c r="N14" s="15"/>
    </row>
    <row r="15" spans="1:14" s="3" customFormat="1" x14ac:dyDescent="0.2">
      <c r="A15" s="10" t="s">
        <v>13</v>
      </c>
      <c r="B15" s="11">
        <v>323200.42140999995</v>
      </c>
      <c r="C15" s="12">
        <v>603550.0970699999</v>
      </c>
      <c r="D15" s="12">
        <v>489210.25536000001</v>
      </c>
      <c r="E15" s="12">
        <v>397595.51587</v>
      </c>
      <c r="F15" s="12">
        <v>886805.77123000007</v>
      </c>
      <c r="G15" s="12">
        <v>74395.094460000051</v>
      </c>
      <c r="H15" s="59">
        <v>0.23018254164225005</v>
      </c>
      <c r="I15" s="13">
        <v>283255.67416000017</v>
      </c>
      <c r="J15" s="61">
        <v>0.46931592842929848</v>
      </c>
      <c r="K15" s="1"/>
      <c r="L15" s="2"/>
      <c r="M15" s="15"/>
      <c r="N15" s="15"/>
    </row>
    <row r="16" spans="1:14" s="3" customFormat="1" x14ac:dyDescent="0.2">
      <c r="A16" s="10" t="s">
        <v>14</v>
      </c>
      <c r="B16" s="11">
        <v>176069.30187999998</v>
      </c>
      <c r="C16" s="12">
        <v>376009.53737999999</v>
      </c>
      <c r="D16" s="12">
        <v>177258.62493000002</v>
      </c>
      <c r="E16" s="12">
        <v>172662.96603000001</v>
      </c>
      <c r="F16" s="12">
        <v>349921.59096000006</v>
      </c>
      <c r="G16" s="12">
        <v>-3406.335849999974</v>
      </c>
      <c r="H16" s="59">
        <v>-1.9346563050051557E-2</v>
      </c>
      <c r="I16" s="13">
        <v>-26087.946419999935</v>
      </c>
      <c r="J16" s="61">
        <v>-6.9381076346569204E-2</v>
      </c>
      <c r="K16" s="1"/>
      <c r="L16" s="2"/>
      <c r="M16" s="15"/>
      <c r="N16" s="15"/>
    </row>
    <row r="17" spans="1:14" s="3" customFormat="1" x14ac:dyDescent="0.2">
      <c r="A17" s="10" t="s">
        <v>15</v>
      </c>
      <c r="B17" s="11">
        <v>137470.67965000001</v>
      </c>
      <c r="C17" s="12">
        <v>377313.35716000001</v>
      </c>
      <c r="D17" s="12">
        <v>208358.14719999998</v>
      </c>
      <c r="E17" s="12">
        <v>174386.31822999998</v>
      </c>
      <c r="F17" s="12">
        <v>382744.46542999998</v>
      </c>
      <c r="G17" s="12">
        <v>36915.63857999997</v>
      </c>
      <c r="H17" s="59">
        <v>0.26853463352321438</v>
      </c>
      <c r="I17" s="13">
        <v>5431.1082699999679</v>
      </c>
      <c r="J17" s="61">
        <v>1.4394158507611277E-2</v>
      </c>
      <c r="K17" s="1"/>
      <c r="L17" s="2"/>
      <c r="M17" s="15"/>
      <c r="N17" s="15"/>
    </row>
    <row r="18" spans="1:14" s="3" customFormat="1" x14ac:dyDescent="0.2">
      <c r="A18" s="10" t="s">
        <v>16</v>
      </c>
      <c r="B18" s="11">
        <v>207395.99909999999</v>
      </c>
      <c r="C18" s="12">
        <v>416233.62537999998</v>
      </c>
      <c r="D18" s="12">
        <v>221798.62138999999</v>
      </c>
      <c r="E18" s="12">
        <v>261488.49531999999</v>
      </c>
      <c r="F18" s="12">
        <v>483287.11670999997</v>
      </c>
      <c r="G18" s="12">
        <v>54092.496220000001</v>
      </c>
      <c r="H18" s="59">
        <v>0.26081745286666913</v>
      </c>
      <c r="I18" s="13">
        <v>67053.49132999999</v>
      </c>
      <c r="J18" s="61">
        <v>0.16109580591616934</v>
      </c>
      <c r="K18" s="1"/>
      <c r="L18" s="2"/>
      <c r="M18" s="15"/>
      <c r="N18" s="15"/>
    </row>
    <row r="19" spans="1:14" s="20" customFormat="1" x14ac:dyDescent="0.2">
      <c r="A19" s="6" t="s">
        <v>17</v>
      </c>
      <c r="B19" s="16">
        <v>1835994.5657199998</v>
      </c>
      <c r="C19" s="17">
        <v>3873253.4760300005</v>
      </c>
      <c r="D19" s="17">
        <v>2248681.5904899999</v>
      </c>
      <c r="E19" s="17">
        <v>2137486.5554700005</v>
      </c>
      <c r="F19" s="35">
        <v>4386168.1459600003</v>
      </c>
      <c r="G19" s="35">
        <v>301491.98975000065</v>
      </c>
      <c r="H19" s="60">
        <v>0.16421180943515923</v>
      </c>
      <c r="I19" s="18">
        <v>512914.66992999986</v>
      </c>
      <c r="J19" s="62">
        <v>0.13242476205190834</v>
      </c>
      <c r="K19" s="38"/>
      <c r="L19" s="63"/>
      <c r="M19" s="64"/>
      <c r="N19" s="64"/>
    </row>
    <row r="20" spans="1:14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1"/>
      <c r="L20" s="2"/>
      <c r="M20" s="15"/>
      <c r="N20" s="15"/>
    </row>
    <row r="21" spans="1:14" s="3" customFormat="1" x14ac:dyDescent="0.2">
      <c r="A21" s="3" t="s">
        <v>18</v>
      </c>
      <c r="B21" s="22"/>
      <c r="C21" s="22"/>
      <c r="D21" s="23"/>
      <c r="E21" s="24"/>
      <c r="F21" s="23"/>
      <c r="G21" s="23"/>
      <c r="H21" s="23"/>
      <c r="K21" s="1"/>
      <c r="L21" s="2"/>
      <c r="M21" s="15"/>
      <c r="N21" s="15"/>
    </row>
    <row r="22" spans="1:14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1"/>
      <c r="L22" s="2"/>
      <c r="M22" s="15"/>
      <c r="N22" s="15"/>
    </row>
    <row r="23" spans="1:14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1"/>
      <c r="L23" s="2"/>
      <c r="M23" s="15"/>
      <c r="N23" s="15"/>
    </row>
    <row r="24" spans="1:14" s="3" customFormat="1" x14ac:dyDescent="0.2">
      <c r="B24" s="24"/>
      <c r="C24" s="24"/>
      <c r="D24" s="24"/>
      <c r="E24" s="24"/>
      <c r="F24" s="24"/>
      <c r="G24" s="24"/>
      <c r="H24" s="24"/>
      <c r="I24" s="25"/>
      <c r="J24" s="24"/>
      <c r="K24" s="1"/>
      <c r="L24" s="2"/>
    </row>
    <row r="25" spans="1:14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</row>
    <row r="26" spans="1:14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</row>
    <row r="27" spans="1:14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"/>
      <c r="L27" s="2"/>
    </row>
    <row r="28" spans="1:14" s="3" customFormat="1" x14ac:dyDescent="0.2">
      <c r="A28" s="155" t="s">
        <v>33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"/>
      <c r="L28" s="2"/>
    </row>
    <row r="29" spans="1:14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"/>
      <c r="L29" s="2"/>
    </row>
    <row r="30" spans="1:14" s="3" customFormat="1" x14ac:dyDescent="0.2">
      <c r="A30" s="4"/>
      <c r="B30" s="4"/>
      <c r="C30" s="4"/>
      <c r="D30" s="5"/>
      <c r="E30" s="5"/>
      <c r="F30" s="5"/>
      <c r="G30" s="5"/>
      <c r="H30" s="5"/>
      <c r="I30" s="4"/>
      <c r="K30" s="1"/>
      <c r="L30" s="2"/>
    </row>
    <row r="31" spans="1:14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3"/>
      <c r="G31" s="161" t="s">
        <v>34</v>
      </c>
      <c r="H31" s="163"/>
      <c r="I31" s="158" t="s">
        <v>39</v>
      </c>
      <c r="J31" s="158"/>
      <c r="K31" s="1"/>
      <c r="L31" s="2"/>
    </row>
    <row r="32" spans="1:14" s="3" customFormat="1" x14ac:dyDescent="0.2">
      <c r="A32" s="157"/>
      <c r="B32" s="6" t="s">
        <v>37</v>
      </c>
      <c r="C32" s="7" t="s">
        <v>36</v>
      </c>
      <c r="D32" s="8" t="s">
        <v>28</v>
      </c>
      <c r="E32" s="8" t="s">
        <v>35</v>
      </c>
      <c r="F32" s="8" t="s">
        <v>38</v>
      </c>
      <c r="G32" s="8" t="s">
        <v>4</v>
      </c>
      <c r="H32" s="8" t="s">
        <v>5</v>
      </c>
      <c r="I32" s="9" t="s">
        <v>4</v>
      </c>
      <c r="J32" s="55" t="s">
        <v>5</v>
      </c>
      <c r="K32" s="1"/>
      <c r="L32" s="30"/>
    </row>
    <row r="33" spans="1:12" s="3" customFormat="1" x14ac:dyDescent="0.2">
      <c r="A33" s="10" t="s">
        <v>6</v>
      </c>
      <c r="B33" s="12">
        <v>0</v>
      </c>
      <c r="C33" s="12">
        <v>0</v>
      </c>
      <c r="D33" s="31">
        <v>15000</v>
      </c>
      <c r="E33" s="31">
        <v>150000</v>
      </c>
      <c r="F33" s="31">
        <v>165000</v>
      </c>
      <c r="G33" s="31">
        <v>150000</v>
      </c>
      <c r="H33" s="65">
        <v>0</v>
      </c>
      <c r="I33" s="32">
        <v>165000</v>
      </c>
      <c r="J33" s="67">
        <v>0</v>
      </c>
      <c r="K33" s="1"/>
      <c r="L33" s="2"/>
    </row>
    <row r="34" spans="1:12" s="3" customFormat="1" x14ac:dyDescent="0.2">
      <c r="A34" s="10" t="s">
        <v>7</v>
      </c>
      <c r="B34" s="12">
        <v>0</v>
      </c>
      <c r="C34" s="12">
        <v>1100</v>
      </c>
      <c r="D34" s="31">
        <v>0</v>
      </c>
      <c r="E34" s="31">
        <v>5000</v>
      </c>
      <c r="F34" s="31">
        <v>5000</v>
      </c>
      <c r="G34" s="31">
        <v>5000</v>
      </c>
      <c r="H34" s="65">
        <v>0</v>
      </c>
      <c r="I34" s="32">
        <v>3900</v>
      </c>
      <c r="J34" s="67">
        <v>3.5454545454545459</v>
      </c>
      <c r="K34" s="1"/>
      <c r="L34" s="2"/>
    </row>
    <row r="35" spans="1:12" s="3" customFormat="1" x14ac:dyDescent="0.2">
      <c r="A35" s="10" t="s">
        <v>8</v>
      </c>
      <c r="B35" s="12">
        <v>4601.6315700000005</v>
      </c>
      <c r="C35" s="12">
        <v>7926.9001800000005</v>
      </c>
      <c r="D35" s="34">
        <v>9959.8804999999993</v>
      </c>
      <c r="E35" s="34">
        <v>5876.9757399999999</v>
      </c>
      <c r="F35" s="34">
        <v>15836.856239999999</v>
      </c>
      <c r="G35" s="34">
        <v>1275.3441699999994</v>
      </c>
      <c r="H35" s="65">
        <v>0.27715043036355014</v>
      </c>
      <c r="I35" s="32">
        <v>7909.9560599999986</v>
      </c>
      <c r="J35" s="67">
        <v>0.99786245321434053</v>
      </c>
      <c r="K35" s="1"/>
      <c r="L35" s="2"/>
    </row>
    <row r="36" spans="1:12" s="3" customFormat="1" x14ac:dyDescent="0.2">
      <c r="A36" s="10" t="s">
        <v>9</v>
      </c>
      <c r="B36" s="12">
        <v>11474.013869999999</v>
      </c>
      <c r="C36" s="12">
        <v>25958.569750000002</v>
      </c>
      <c r="D36" s="34">
        <v>11409.865159999999</v>
      </c>
      <c r="E36" s="34">
        <v>11192.878839999999</v>
      </c>
      <c r="F36" s="34">
        <v>22602.743999999999</v>
      </c>
      <c r="G36" s="34">
        <v>-281.13502999999946</v>
      </c>
      <c r="H36" s="65">
        <v>-2.4501890374654001E-2</v>
      </c>
      <c r="I36" s="32">
        <v>-3355.8257500000036</v>
      </c>
      <c r="J36" s="67">
        <v>-0.12927621907982834</v>
      </c>
      <c r="K36" s="1"/>
      <c r="L36" s="2"/>
    </row>
    <row r="37" spans="1:12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695.49495999999999</v>
      </c>
      <c r="G37" s="34">
        <v>695.49495999999999</v>
      </c>
      <c r="H37" s="65">
        <v>0</v>
      </c>
      <c r="I37" s="32">
        <v>695.49495999999999</v>
      </c>
      <c r="J37" s="67">
        <v>0</v>
      </c>
      <c r="K37" s="1"/>
      <c r="L37" s="2"/>
    </row>
    <row r="38" spans="1:12" s="3" customFormat="1" x14ac:dyDescent="0.2">
      <c r="A38" s="10" t="s">
        <v>11</v>
      </c>
      <c r="B38" s="12">
        <v>0</v>
      </c>
      <c r="C38" s="12">
        <v>0</v>
      </c>
      <c r="D38" s="34">
        <v>0</v>
      </c>
      <c r="E38" s="34">
        <v>20</v>
      </c>
      <c r="F38" s="34">
        <v>20</v>
      </c>
      <c r="G38" s="34">
        <v>20</v>
      </c>
      <c r="H38" s="65">
        <v>0</v>
      </c>
      <c r="I38" s="32">
        <v>20</v>
      </c>
      <c r="J38" s="67">
        <v>0</v>
      </c>
      <c r="K38" s="1"/>
      <c r="L38" s="2"/>
    </row>
    <row r="39" spans="1:12" s="3" customFormat="1" x14ac:dyDescent="0.2">
      <c r="A39" s="10" t="s">
        <v>12</v>
      </c>
      <c r="B39" s="12">
        <v>6655.9003900000007</v>
      </c>
      <c r="C39" s="12">
        <v>16435.092339999999</v>
      </c>
      <c r="D39" s="34">
        <v>9722.843710000001</v>
      </c>
      <c r="E39" s="34">
        <v>16844.037549999997</v>
      </c>
      <c r="F39" s="34">
        <v>26566.881259999998</v>
      </c>
      <c r="G39" s="34">
        <v>10188.137159999997</v>
      </c>
      <c r="H39" s="65">
        <v>1.5306925529274626</v>
      </c>
      <c r="I39" s="32">
        <v>10131.788919999999</v>
      </c>
      <c r="J39" s="67">
        <v>0.61647289290496321</v>
      </c>
      <c r="K39" s="1"/>
      <c r="L39" s="2"/>
    </row>
    <row r="40" spans="1:12" s="3" customFormat="1" x14ac:dyDescent="0.2">
      <c r="A40" s="10" t="s">
        <v>13</v>
      </c>
      <c r="B40" s="12">
        <v>58421.481460000003</v>
      </c>
      <c r="C40" s="12">
        <v>83833.561630000011</v>
      </c>
      <c r="D40" s="34">
        <v>57780.597409999995</v>
      </c>
      <c r="E40" s="34">
        <v>29277.326100000002</v>
      </c>
      <c r="F40" s="34">
        <v>87057.923509999993</v>
      </c>
      <c r="G40" s="34">
        <v>-29144.155360000001</v>
      </c>
      <c r="H40" s="65">
        <v>-0.49886025878947304</v>
      </c>
      <c r="I40" s="32">
        <v>3224.3618799999822</v>
      </c>
      <c r="J40" s="67">
        <v>3.846146838220621E-2</v>
      </c>
      <c r="K40" s="1"/>
      <c r="L40" s="2"/>
    </row>
    <row r="41" spans="1:12" s="3" customFormat="1" x14ac:dyDescent="0.2">
      <c r="A41" s="10" t="s">
        <v>14</v>
      </c>
      <c r="B41" s="12">
        <v>33052.988839999998</v>
      </c>
      <c r="C41" s="12">
        <v>72796.735669999995</v>
      </c>
      <c r="D41" s="34">
        <v>45679.313889999998</v>
      </c>
      <c r="E41" s="34">
        <v>44260.640850000003</v>
      </c>
      <c r="F41" s="34">
        <v>89939.954740000001</v>
      </c>
      <c r="G41" s="34">
        <v>11207.652010000005</v>
      </c>
      <c r="H41" s="65">
        <v>0.33908134796078571</v>
      </c>
      <c r="I41" s="32">
        <v>17143.219070000006</v>
      </c>
      <c r="J41" s="67">
        <v>0.23549433792901286</v>
      </c>
      <c r="K41" s="1"/>
      <c r="L41" s="2"/>
    </row>
    <row r="42" spans="1:12" s="3" customFormat="1" x14ac:dyDescent="0.2">
      <c r="A42" s="10" t="s">
        <v>15</v>
      </c>
      <c r="B42" s="12">
        <v>1655.8173100000001</v>
      </c>
      <c r="C42" s="12">
        <v>3292.7196100000001</v>
      </c>
      <c r="D42" s="34">
        <v>416.60043000000002</v>
      </c>
      <c r="E42" s="34">
        <v>716.11102000000005</v>
      </c>
      <c r="F42" s="34">
        <v>1132.71145</v>
      </c>
      <c r="G42" s="34">
        <v>-939.70629000000008</v>
      </c>
      <c r="H42" s="65">
        <v>-0.56751809775439543</v>
      </c>
      <c r="I42" s="32">
        <v>-2160.0081600000003</v>
      </c>
      <c r="J42" s="67">
        <v>-0.65599516990151496</v>
      </c>
      <c r="K42" s="1"/>
      <c r="L42" s="2"/>
    </row>
    <row r="43" spans="1:12" s="3" customFormat="1" x14ac:dyDescent="0.2">
      <c r="A43" s="10" t="s">
        <v>16</v>
      </c>
      <c r="B43" s="12">
        <v>32825.007210000003</v>
      </c>
      <c r="C43" s="12">
        <v>66052.465549999994</v>
      </c>
      <c r="D43" s="34">
        <v>24655.748360000001</v>
      </c>
      <c r="E43" s="34">
        <v>32861.728049999998</v>
      </c>
      <c r="F43" s="34">
        <v>57517.476410000003</v>
      </c>
      <c r="G43" s="34">
        <v>36.720839999994496</v>
      </c>
      <c r="H43" s="65">
        <v>1.1186849027959855E-3</v>
      </c>
      <c r="I43" s="32">
        <v>-8534.9891399999906</v>
      </c>
      <c r="J43" s="67">
        <v>-0.12921529982161262</v>
      </c>
      <c r="K43" s="1"/>
      <c r="L43" s="2"/>
    </row>
    <row r="44" spans="1:12" s="20" customFormat="1" x14ac:dyDescent="0.2">
      <c r="A44" s="6" t="s">
        <v>17</v>
      </c>
      <c r="B44" s="35">
        <v>148686.84065</v>
      </c>
      <c r="C44" s="17">
        <v>277396.04472999997</v>
      </c>
      <c r="D44" s="36">
        <v>174624.84946000003</v>
      </c>
      <c r="E44" s="36">
        <v>296745.19310999999</v>
      </c>
      <c r="F44" s="36">
        <v>471370.04257000005</v>
      </c>
      <c r="G44" s="36">
        <v>148058.35245999999</v>
      </c>
      <c r="H44" s="66">
        <v>0.99577307455553909</v>
      </c>
      <c r="I44" s="6">
        <v>193973.99784000008</v>
      </c>
      <c r="J44" s="68">
        <v>0.69926735267188933</v>
      </c>
      <c r="K44" s="38"/>
      <c r="L44" s="2"/>
    </row>
    <row r="45" spans="1:12" s="3" customFormat="1" x14ac:dyDescent="0.2">
      <c r="B45" s="22"/>
      <c r="C45" s="23"/>
      <c r="D45" s="23"/>
      <c r="E45" s="23"/>
      <c r="F45" s="23"/>
      <c r="G45" s="23"/>
      <c r="H45" s="23"/>
      <c r="J45" s="39"/>
      <c r="K45" s="1"/>
      <c r="L45" s="2"/>
    </row>
    <row r="46" spans="1:12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J46" s="39"/>
      <c r="K46" s="1"/>
      <c r="L46" s="2"/>
    </row>
    <row r="47" spans="1:12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J47" s="40"/>
      <c r="K47" s="1"/>
      <c r="L47" s="2"/>
    </row>
    <row r="48" spans="1:12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J48" s="40"/>
      <c r="K48" s="1"/>
      <c r="L48" s="2"/>
    </row>
    <row r="51" spans="1:12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"/>
      <c r="L51" s="2"/>
    </row>
    <row r="52" spans="1:12" s="3" customFormat="1" x14ac:dyDescent="0.2">
      <c r="A52" s="155" t="s">
        <v>33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"/>
      <c r="L52" s="2"/>
    </row>
    <row r="53" spans="1:12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"/>
      <c r="L53" s="2"/>
    </row>
    <row r="54" spans="1:12" s="3" customFormat="1" x14ac:dyDescent="0.2">
      <c r="A54" s="4"/>
      <c r="B54" s="4"/>
      <c r="C54" s="4"/>
      <c r="D54" s="5"/>
      <c r="E54" s="5"/>
      <c r="F54" s="5"/>
      <c r="G54" s="5"/>
      <c r="H54" s="5"/>
      <c r="I54" s="4"/>
      <c r="K54" s="1"/>
      <c r="L54" s="2"/>
    </row>
    <row r="55" spans="1:12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3"/>
      <c r="G55" s="161" t="s">
        <v>34</v>
      </c>
      <c r="H55" s="163"/>
      <c r="I55" s="158" t="s">
        <v>39</v>
      </c>
      <c r="J55" s="158"/>
      <c r="K55" s="1"/>
      <c r="L55" s="2"/>
    </row>
    <row r="56" spans="1:12" s="3" customFormat="1" x14ac:dyDescent="0.2">
      <c r="A56" s="157"/>
      <c r="B56" s="6" t="s">
        <v>37</v>
      </c>
      <c r="C56" s="55" t="s">
        <v>36</v>
      </c>
      <c r="D56" s="8" t="s">
        <v>28</v>
      </c>
      <c r="E56" s="8" t="s">
        <v>35</v>
      </c>
      <c r="F56" s="8" t="s">
        <v>38</v>
      </c>
      <c r="G56" s="8" t="s">
        <v>4</v>
      </c>
      <c r="H56" s="8" t="s">
        <v>5</v>
      </c>
      <c r="I56" s="9" t="s">
        <v>4</v>
      </c>
      <c r="J56" s="55" t="s">
        <v>5</v>
      </c>
      <c r="K56" s="1"/>
      <c r="L56" s="2"/>
    </row>
    <row r="57" spans="1:12" s="3" customFormat="1" x14ac:dyDescent="0.2">
      <c r="A57" s="10" t="s">
        <v>6</v>
      </c>
      <c r="B57" s="10">
        <v>0</v>
      </c>
      <c r="C57" s="41">
        <v>6250.6358399999999</v>
      </c>
      <c r="D57" s="42">
        <v>680.48506000000009</v>
      </c>
      <c r="E57" s="42">
        <v>10</v>
      </c>
      <c r="F57" s="42">
        <v>690.48506000000009</v>
      </c>
      <c r="G57" s="42">
        <v>10</v>
      </c>
      <c r="H57" s="65">
        <v>0</v>
      </c>
      <c r="I57" s="43">
        <v>-5560.1507799999999</v>
      </c>
      <c r="J57" s="33">
        <v>-0.88953362863001151</v>
      </c>
      <c r="K57" s="1"/>
      <c r="L57" s="2"/>
    </row>
    <row r="58" spans="1:12" s="3" customFormat="1" x14ac:dyDescent="0.2">
      <c r="A58" s="10" t="s">
        <v>7</v>
      </c>
      <c r="B58" s="10">
        <v>85560.678280000007</v>
      </c>
      <c r="C58" s="41">
        <v>117321.72942</v>
      </c>
      <c r="D58" s="42">
        <v>63524.791700000002</v>
      </c>
      <c r="E58" s="42">
        <v>51876.977679999996</v>
      </c>
      <c r="F58" s="42">
        <v>115401.76938</v>
      </c>
      <c r="G58" s="42">
        <v>-33683.700600000011</v>
      </c>
      <c r="H58" s="65">
        <v>-0.3936820193239825</v>
      </c>
      <c r="I58" s="43">
        <v>-1919.9600400000054</v>
      </c>
      <c r="J58" s="33">
        <v>-1.6364914236191797E-2</v>
      </c>
      <c r="K58" s="1"/>
      <c r="L58" s="2"/>
    </row>
    <row r="59" spans="1:12" s="3" customFormat="1" x14ac:dyDescent="0.2">
      <c r="A59" s="10" t="s">
        <v>8</v>
      </c>
      <c r="B59" s="10">
        <v>11167.73602</v>
      </c>
      <c r="C59" s="41">
        <v>34729.260829999999</v>
      </c>
      <c r="D59" s="42">
        <v>13040.092960000002</v>
      </c>
      <c r="E59" s="42">
        <v>9653.4881400000013</v>
      </c>
      <c r="F59" s="42">
        <v>22693.581100000003</v>
      </c>
      <c r="G59" s="42">
        <v>-1514.247879999999</v>
      </c>
      <c r="H59" s="65">
        <v>-0.13559130313325574</v>
      </c>
      <c r="I59" s="43">
        <v>-12035.679729999996</v>
      </c>
      <c r="J59" s="33">
        <v>-0.34655732492881841</v>
      </c>
      <c r="K59" s="1"/>
      <c r="L59" s="2"/>
    </row>
    <row r="60" spans="1:12" s="3" customFormat="1" x14ac:dyDescent="0.2">
      <c r="A60" s="10" t="s">
        <v>9</v>
      </c>
      <c r="B60" s="10">
        <v>18383.213830000001</v>
      </c>
      <c r="C60" s="41">
        <v>47462.928070000002</v>
      </c>
      <c r="D60" s="42">
        <v>38396.230620000002</v>
      </c>
      <c r="E60" s="42">
        <v>22302.111629999999</v>
      </c>
      <c r="F60" s="42">
        <v>60698.342250000002</v>
      </c>
      <c r="G60" s="42">
        <v>3918.8977999999988</v>
      </c>
      <c r="H60" s="65">
        <v>0.21317805669021039</v>
      </c>
      <c r="I60" s="43">
        <v>13235.41418</v>
      </c>
      <c r="J60" s="33">
        <v>0.27885793646106172</v>
      </c>
      <c r="K60" s="1"/>
      <c r="L60" s="2"/>
    </row>
    <row r="61" spans="1:12" s="3" customFormat="1" x14ac:dyDescent="0.2">
      <c r="A61" s="10" t="s">
        <v>10</v>
      </c>
      <c r="B61" s="10">
        <v>3897.8927800000001</v>
      </c>
      <c r="C61" s="41">
        <v>10419.482</v>
      </c>
      <c r="D61" s="42">
        <v>4302.1433200000001</v>
      </c>
      <c r="E61" s="42">
        <v>11809.947700000001</v>
      </c>
      <c r="F61" s="42">
        <v>16112.09102</v>
      </c>
      <c r="G61" s="42">
        <v>7912.0549200000005</v>
      </c>
      <c r="H61" s="65">
        <v>2.0298287732788793</v>
      </c>
      <c r="I61" s="43">
        <v>5692.6090199999999</v>
      </c>
      <c r="J61" s="33">
        <v>0.54634280475747254</v>
      </c>
      <c r="K61" s="1"/>
      <c r="L61" s="2"/>
    </row>
    <row r="62" spans="1:12" s="3" customFormat="1" x14ac:dyDescent="0.2">
      <c r="A62" s="10" t="s">
        <v>11</v>
      </c>
      <c r="B62" s="10">
        <v>2999.098</v>
      </c>
      <c r="C62" s="41">
        <v>3288.3758699999998</v>
      </c>
      <c r="D62" s="42">
        <v>5571.1888799999997</v>
      </c>
      <c r="E62" s="42">
        <v>6235.1390700000002</v>
      </c>
      <c r="F62" s="42">
        <v>11806.327949999999</v>
      </c>
      <c r="G62" s="42">
        <v>3236.0410700000002</v>
      </c>
      <c r="H62" s="65">
        <v>1.079004777436416</v>
      </c>
      <c r="I62" s="43">
        <v>8517.9520799999991</v>
      </c>
      <c r="J62" s="33">
        <v>2.5903219147511867</v>
      </c>
      <c r="K62" s="1"/>
      <c r="L62" s="2"/>
    </row>
    <row r="63" spans="1:12" s="3" customFormat="1" x14ac:dyDescent="0.2">
      <c r="A63" s="10" t="s">
        <v>12</v>
      </c>
      <c r="B63" s="10">
        <v>847117.99894000008</v>
      </c>
      <c r="C63" s="41">
        <v>1829253.8847400001</v>
      </c>
      <c r="D63" s="42">
        <v>980448.41969999997</v>
      </c>
      <c r="E63" s="42">
        <v>839836.20871000004</v>
      </c>
      <c r="F63" s="42">
        <v>1820284.6284099999</v>
      </c>
      <c r="G63" s="42">
        <v>-7281.7902300000424</v>
      </c>
      <c r="H63" s="65">
        <v>-8.595957398038756E-3</v>
      </c>
      <c r="I63" s="43">
        <v>-8969.2563300002366</v>
      </c>
      <c r="J63" s="33">
        <v>-4.9032320799335949E-3</v>
      </c>
      <c r="K63" s="1"/>
      <c r="L63" s="2"/>
    </row>
    <row r="64" spans="1:12" s="3" customFormat="1" x14ac:dyDescent="0.2">
      <c r="A64" s="10" t="s">
        <v>13</v>
      </c>
      <c r="B64" s="10">
        <v>264778.93994999997</v>
      </c>
      <c r="C64" s="41">
        <v>519716.53544000001</v>
      </c>
      <c r="D64" s="42">
        <v>431429.65794999996</v>
      </c>
      <c r="E64" s="42">
        <v>368318.18977</v>
      </c>
      <c r="F64" s="42">
        <v>799747.84771999996</v>
      </c>
      <c r="G64" s="42">
        <v>103539.24982000003</v>
      </c>
      <c r="H64" s="65">
        <v>0.39104035177250895</v>
      </c>
      <c r="I64" s="43">
        <v>280031.31227999995</v>
      </c>
      <c r="J64" s="33">
        <v>0.53881547571489352</v>
      </c>
      <c r="K64" s="1"/>
      <c r="L64" s="2"/>
    </row>
    <row r="65" spans="1:12" s="3" customFormat="1" x14ac:dyDescent="0.2">
      <c r="A65" s="10" t="s">
        <v>14</v>
      </c>
      <c r="B65" s="10">
        <v>143016.31303999998</v>
      </c>
      <c r="C65" s="41">
        <v>303212.80171000003</v>
      </c>
      <c r="D65" s="42">
        <v>131579.31104</v>
      </c>
      <c r="E65" s="42">
        <v>128402.32518000001</v>
      </c>
      <c r="F65" s="42">
        <v>259981.63622000001</v>
      </c>
      <c r="G65" s="42">
        <v>-14613.987859999965</v>
      </c>
      <c r="H65" s="65">
        <v>-0.10218406242868672</v>
      </c>
      <c r="I65" s="43">
        <v>-43231.165490000014</v>
      </c>
      <c r="J65" s="33">
        <v>-0.14257697975215222</v>
      </c>
      <c r="K65" s="1"/>
      <c r="L65" s="2"/>
    </row>
    <row r="66" spans="1:12" s="3" customFormat="1" x14ac:dyDescent="0.2">
      <c r="A66" s="10" t="s">
        <v>15</v>
      </c>
      <c r="B66" s="10">
        <v>135814.86233999999</v>
      </c>
      <c r="C66" s="41">
        <v>374020.63754999998</v>
      </c>
      <c r="D66" s="42">
        <v>207941.54676999999</v>
      </c>
      <c r="E66" s="42">
        <v>173670.20720999996</v>
      </c>
      <c r="F66" s="42">
        <v>381611.75397999992</v>
      </c>
      <c r="G66" s="42">
        <v>37855.344869999972</v>
      </c>
      <c r="H66" s="65">
        <v>0.27872755763086232</v>
      </c>
      <c r="I66" s="43">
        <v>7591.1164299999364</v>
      </c>
      <c r="J66" s="33">
        <v>2.0295982809197533E-2</v>
      </c>
      <c r="K66" s="1"/>
      <c r="L66" s="2"/>
    </row>
    <row r="67" spans="1:12" s="3" customFormat="1" x14ac:dyDescent="0.2">
      <c r="A67" s="10" t="s">
        <v>16</v>
      </c>
      <c r="B67" s="10">
        <v>174570.99188999998</v>
      </c>
      <c r="C67" s="41">
        <v>350181.15982999996</v>
      </c>
      <c r="D67" s="42">
        <v>197142.87302999996</v>
      </c>
      <c r="E67" s="42">
        <v>228626.76726999998</v>
      </c>
      <c r="F67" s="42">
        <v>425769.64029999997</v>
      </c>
      <c r="G67" s="42">
        <v>54055.775380000006</v>
      </c>
      <c r="H67" s="65">
        <v>0.30964924237849001</v>
      </c>
      <c r="I67" s="43">
        <v>75588.48047000001</v>
      </c>
      <c r="J67" s="33">
        <v>0.21585536042742981</v>
      </c>
      <c r="K67" s="1"/>
      <c r="L67" s="2"/>
    </row>
    <row r="68" spans="1:12" s="3" customFormat="1" x14ac:dyDescent="0.2">
      <c r="A68" s="6" t="s">
        <v>17</v>
      </c>
      <c r="B68" s="44">
        <v>1687307.7250699999</v>
      </c>
      <c r="C68" s="45">
        <v>3595857.4313000003</v>
      </c>
      <c r="D68" s="36">
        <v>2074056.7410299999</v>
      </c>
      <c r="E68" s="36">
        <v>1840741.3623600001</v>
      </c>
      <c r="F68" s="36">
        <v>3914798.1033899998</v>
      </c>
      <c r="G68" s="36">
        <v>153433.63729000022</v>
      </c>
      <c r="H68" s="66">
        <v>9.0933997995910731E-2</v>
      </c>
      <c r="I68" s="46">
        <v>318940.67208999954</v>
      </c>
      <c r="J68" s="37">
        <v>8.8696695623634358E-2</v>
      </c>
      <c r="K68" s="1"/>
      <c r="L68" s="2"/>
    </row>
    <row r="69" spans="1:12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1"/>
      <c r="L69" s="2"/>
    </row>
    <row r="70" spans="1:12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K70" s="1"/>
      <c r="L70" s="2"/>
    </row>
    <row r="71" spans="1:12" s="3" customFormat="1" x14ac:dyDescent="0.2">
      <c r="A71" s="3" t="s">
        <v>19</v>
      </c>
      <c r="B71" s="22"/>
      <c r="C71" s="22"/>
      <c r="D71" s="23"/>
      <c r="E71" s="23"/>
      <c r="F71" s="23"/>
      <c r="G71" s="23"/>
      <c r="H71" s="23"/>
      <c r="K71" s="1"/>
      <c r="L71" s="2"/>
    </row>
    <row r="72" spans="1:12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1"/>
      <c r="L72" s="2"/>
    </row>
    <row r="75" spans="1:12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"/>
      <c r="L75" s="2"/>
    </row>
    <row r="76" spans="1:12" s="3" customFormat="1" x14ac:dyDescent="0.2">
      <c r="A76" s="155" t="s">
        <v>33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"/>
      <c r="L76" s="2"/>
    </row>
    <row r="77" spans="1:12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"/>
      <c r="L77" s="2"/>
    </row>
    <row r="78" spans="1:12" s="3" customFormat="1" x14ac:dyDescent="0.2">
      <c r="A78" s="4"/>
      <c r="B78" s="4"/>
      <c r="C78" s="4"/>
      <c r="D78" s="5"/>
      <c r="E78" s="5"/>
      <c r="F78" s="5"/>
      <c r="G78" s="5"/>
      <c r="H78" s="5"/>
      <c r="I78" s="4"/>
      <c r="K78" s="1"/>
      <c r="L78" s="2"/>
    </row>
    <row r="79" spans="1:12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3"/>
      <c r="G79" s="161" t="s">
        <v>34</v>
      </c>
      <c r="H79" s="163"/>
      <c r="I79" s="158" t="s">
        <v>39</v>
      </c>
      <c r="J79" s="158"/>
      <c r="K79" s="1"/>
      <c r="L79" s="2"/>
    </row>
    <row r="80" spans="1:12" s="3" customFormat="1" x14ac:dyDescent="0.2">
      <c r="A80" s="157"/>
      <c r="B80" s="6" t="s">
        <v>37</v>
      </c>
      <c r="C80" s="55" t="s">
        <v>36</v>
      </c>
      <c r="D80" s="8" t="s">
        <v>28</v>
      </c>
      <c r="E80" s="8" t="s">
        <v>35</v>
      </c>
      <c r="F80" s="8" t="s">
        <v>38</v>
      </c>
      <c r="G80" s="8" t="s">
        <v>4</v>
      </c>
      <c r="H80" s="8" t="s">
        <v>5</v>
      </c>
      <c r="I80" s="9" t="s">
        <v>4</v>
      </c>
      <c r="J80" s="55" t="s">
        <v>5</v>
      </c>
      <c r="K80" s="1"/>
      <c r="L80" s="2"/>
    </row>
    <row r="81" spans="1:12" s="3" customFormat="1" x14ac:dyDescent="0.2">
      <c r="A81" s="10" t="s">
        <v>6</v>
      </c>
      <c r="B81" s="10">
        <v>0</v>
      </c>
      <c r="C81" s="42">
        <v>0</v>
      </c>
      <c r="D81" s="47">
        <v>680.48506000000009</v>
      </c>
      <c r="E81" s="47">
        <v>10</v>
      </c>
      <c r="F81" s="47">
        <v>690.48506000000009</v>
      </c>
      <c r="G81" s="47">
        <v>10</v>
      </c>
      <c r="H81" s="69">
        <v>0</v>
      </c>
      <c r="I81" s="32">
        <v>690.48506000000009</v>
      </c>
      <c r="J81" s="61">
        <v>0</v>
      </c>
      <c r="K81" s="1"/>
      <c r="L81" s="2"/>
    </row>
    <row r="82" spans="1:12" s="3" customFormat="1" x14ac:dyDescent="0.2">
      <c r="A82" s="10" t="s">
        <v>7</v>
      </c>
      <c r="B82" s="10">
        <v>61851.387900000002</v>
      </c>
      <c r="C82" s="42">
        <v>81822.749710000004</v>
      </c>
      <c r="D82" s="47">
        <v>36770.569289999999</v>
      </c>
      <c r="E82" s="47">
        <v>6837.6259899999995</v>
      </c>
      <c r="F82" s="47">
        <v>43608.19528</v>
      </c>
      <c r="G82" s="47">
        <v>-55013.761910000001</v>
      </c>
      <c r="H82" s="69">
        <v>-0.88945072661821389</v>
      </c>
      <c r="I82" s="32">
        <v>-38214.554430000004</v>
      </c>
      <c r="J82" s="61">
        <v>-0.46704070158289479</v>
      </c>
      <c r="K82" s="1"/>
      <c r="L82" s="2"/>
    </row>
    <row r="83" spans="1:12" s="3" customFormat="1" x14ac:dyDescent="0.2">
      <c r="A83" s="10" t="s">
        <v>8</v>
      </c>
      <c r="B83" s="10">
        <v>8243.8582299999998</v>
      </c>
      <c r="C83" s="42">
        <v>18841.15523</v>
      </c>
      <c r="D83" s="47">
        <v>7053.0525199999993</v>
      </c>
      <c r="E83" s="47">
        <v>4316.7376299999996</v>
      </c>
      <c r="F83" s="47">
        <v>11369.790149999999</v>
      </c>
      <c r="G83" s="47">
        <v>-3927.1206000000002</v>
      </c>
      <c r="H83" s="69">
        <v>-0.47636925459354973</v>
      </c>
      <c r="I83" s="32">
        <v>-7471.3650800000014</v>
      </c>
      <c r="J83" s="61">
        <v>-0.39654495644214283</v>
      </c>
      <c r="K83" s="1"/>
      <c r="L83" s="2"/>
    </row>
    <row r="84" spans="1:12" s="3" customFormat="1" x14ac:dyDescent="0.2">
      <c r="A84" s="10" t="s">
        <v>9</v>
      </c>
      <c r="B84" s="10">
        <v>12940.062960000001</v>
      </c>
      <c r="C84" s="42">
        <v>35098.74869</v>
      </c>
      <c r="D84" s="47">
        <v>29283.097730000001</v>
      </c>
      <c r="E84" s="47">
        <v>19908.712520000001</v>
      </c>
      <c r="F84" s="47">
        <v>49191.810250000002</v>
      </c>
      <c r="G84" s="47">
        <v>6968.6495599999998</v>
      </c>
      <c r="H84" s="69">
        <v>0.53853289443345953</v>
      </c>
      <c r="I84" s="32">
        <v>14093.061560000002</v>
      </c>
      <c r="J84" s="61">
        <v>0.40152603970224332</v>
      </c>
      <c r="K84" s="1"/>
      <c r="L84" s="2"/>
    </row>
    <row r="85" spans="1:12" s="3" customFormat="1" x14ac:dyDescent="0.2">
      <c r="A85" s="10" t="s">
        <v>10</v>
      </c>
      <c r="B85" s="10">
        <v>1468.16931</v>
      </c>
      <c r="C85" s="42">
        <v>5980.9418500000002</v>
      </c>
      <c r="D85" s="47">
        <v>4101.8339900000001</v>
      </c>
      <c r="E85" s="47">
        <v>3188.9175599999999</v>
      </c>
      <c r="F85" s="47">
        <v>7290.75155</v>
      </c>
      <c r="G85" s="47">
        <v>1720.7482499999999</v>
      </c>
      <c r="H85" s="69">
        <v>1.1720366569983676</v>
      </c>
      <c r="I85" s="32">
        <v>1309.8096999999998</v>
      </c>
      <c r="J85" s="61">
        <v>0.21899723034424756</v>
      </c>
      <c r="K85" s="1"/>
      <c r="L85" s="2"/>
    </row>
    <row r="86" spans="1:12" s="3" customFormat="1" x14ac:dyDescent="0.2">
      <c r="A86" s="10" t="s">
        <v>11</v>
      </c>
      <c r="B86" s="10">
        <v>2854.0680000000002</v>
      </c>
      <c r="C86" s="42">
        <v>3110.4826300000004</v>
      </c>
      <c r="D86" s="47">
        <v>368.90692999999999</v>
      </c>
      <c r="E86" s="47">
        <v>115.13907</v>
      </c>
      <c r="F86" s="47">
        <v>484.04599999999999</v>
      </c>
      <c r="G86" s="47">
        <v>-2738.92893</v>
      </c>
      <c r="H86" s="69">
        <v>-0.95965790934203388</v>
      </c>
      <c r="I86" s="32">
        <v>-2626.4366300000006</v>
      </c>
      <c r="J86" s="61">
        <v>-0.84438234911474175</v>
      </c>
      <c r="K86" s="1"/>
      <c r="L86" s="2"/>
    </row>
    <row r="87" spans="1:12" s="3" customFormat="1" x14ac:dyDescent="0.2">
      <c r="A87" s="10" t="s">
        <v>12</v>
      </c>
      <c r="B87" s="10">
        <v>381914.48719000001</v>
      </c>
      <c r="C87" s="42">
        <v>770357.82486999989</v>
      </c>
      <c r="D87" s="47">
        <v>454441.82799999998</v>
      </c>
      <c r="E87" s="47">
        <v>334264.74586000002</v>
      </c>
      <c r="F87" s="47">
        <v>788706.57386</v>
      </c>
      <c r="G87" s="47">
        <v>-47649.74132999999</v>
      </c>
      <c r="H87" s="69">
        <v>-0.12476547218879008</v>
      </c>
      <c r="I87" s="32">
        <v>18348.748990000109</v>
      </c>
      <c r="J87" s="61">
        <v>2.3818475515708037E-2</v>
      </c>
      <c r="K87" s="1"/>
      <c r="L87" s="2"/>
    </row>
    <row r="88" spans="1:12" s="3" customFormat="1" x14ac:dyDescent="0.2">
      <c r="A88" s="10" t="s">
        <v>13</v>
      </c>
      <c r="B88" s="10">
        <v>64772.371719999996</v>
      </c>
      <c r="C88" s="42">
        <v>116321.96646</v>
      </c>
      <c r="D88" s="47">
        <v>121976.51514</v>
      </c>
      <c r="E88" s="47">
        <v>58037.036409999993</v>
      </c>
      <c r="F88" s="47">
        <v>180013.55155</v>
      </c>
      <c r="G88" s="47">
        <v>-6735.3353100000022</v>
      </c>
      <c r="H88" s="69">
        <v>-0.10398469488064632</v>
      </c>
      <c r="I88" s="32">
        <v>63691.585090000008</v>
      </c>
      <c r="J88" s="61">
        <v>0.54754563586149341</v>
      </c>
      <c r="K88" s="1"/>
      <c r="L88" s="2"/>
    </row>
    <row r="89" spans="1:12" s="3" customFormat="1" x14ac:dyDescent="0.2">
      <c r="A89" s="10" t="s">
        <v>14</v>
      </c>
      <c r="B89" s="10">
        <v>94849.172739999995</v>
      </c>
      <c r="C89" s="42">
        <v>199662.6422</v>
      </c>
      <c r="D89" s="47">
        <v>93819.229049999994</v>
      </c>
      <c r="E89" s="47">
        <v>91368.056730000011</v>
      </c>
      <c r="F89" s="47">
        <v>185187.28578000001</v>
      </c>
      <c r="G89" s="47">
        <v>-3481.1160099999834</v>
      </c>
      <c r="H89" s="69">
        <v>-3.6701595906823536E-2</v>
      </c>
      <c r="I89" s="32">
        <v>-14475.356419999996</v>
      </c>
      <c r="J89" s="61">
        <v>-7.2499072738405279E-2</v>
      </c>
      <c r="K89" s="1"/>
      <c r="L89" s="2"/>
    </row>
    <row r="90" spans="1:12" s="3" customFormat="1" x14ac:dyDescent="0.2">
      <c r="A90" s="10" t="s">
        <v>15</v>
      </c>
      <c r="B90" s="10">
        <v>82414.4755</v>
      </c>
      <c r="C90" s="42">
        <v>282491.56232999999</v>
      </c>
      <c r="D90" s="47">
        <v>163312.71046999999</v>
      </c>
      <c r="E90" s="47">
        <v>114165.10252</v>
      </c>
      <c r="F90" s="47">
        <v>277477.81299000001</v>
      </c>
      <c r="G90" s="47">
        <v>31750.62702</v>
      </c>
      <c r="H90" s="69">
        <v>0.38525546425397073</v>
      </c>
      <c r="I90" s="32">
        <v>-5013.7493399999803</v>
      </c>
      <c r="J90" s="61">
        <v>-1.7748315378506851E-2</v>
      </c>
      <c r="K90" s="1"/>
      <c r="L90" s="2"/>
    </row>
    <row r="91" spans="1:12" s="3" customFormat="1" x14ac:dyDescent="0.2">
      <c r="A91" s="10" t="s">
        <v>16</v>
      </c>
      <c r="B91" s="10">
        <v>98933.936849999998</v>
      </c>
      <c r="C91" s="42">
        <v>197922.53097000002</v>
      </c>
      <c r="D91" s="47">
        <v>103688.02539999998</v>
      </c>
      <c r="E91" s="47">
        <v>118186.14903999999</v>
      </c>
      <c r="F91" s="47">
        <v>221874.17443999997</v>
      </c>
      <c r="G91" s="47">
        <v>19252.212189999991</v>
      </c>
      <c r="H91" s="69">
        <v>0.19459664502373419</v>
      </c>
      <c r="I91" s="32">
        <v>23951.643469999952</v>
      </c>
      <c r="J91" s="61">
        <v>0.12101524446264489</v>
      </c>
      <c r="K91" s="1"/>
      <c r="L91" s="2"/>
    </row>
    <row r="92" spans="1:12" s="20" customFormat="1" x14ac:dyDescent="0.2">
      <c r="A92" s="6" t="s">
        <v>17</v>
      </c>
      <c r="B92" s="44">
        <v>810241.99040000013</v>
      </c>
      <c r="C92" s="36">
        <v>1711610.60494</v>
      </c>
      <c r="D92" s="48">
        <v>1015496.2535799999</v>
      </c>
      <c r="E92" s="48">
        <v>750398.22332999995</v>
      </c>
      <c r="F92" s="48">
        <v>1765894.4769099997</v>
      </c>
      <c r="G92" s="48">
        <v>-59843.767070000176</v>
      </c>
      <c r="H92" s="70">
        <v>-7.3859128234586402E-2</v>
      </c>
      <c r="I92" s="6">
        <v>54283.871969999745</v>
      </c>
      <c r="J92" s="62">
        <v>3.1715082749152801E-2</v>
      </c>
      <c r="K92" s="38"/>
      <c r="L92" s="63"/>
    </row>
    <row r="93" spans="1:12" s="3" customFormat="1" x14ac:dyDescent="0.2">
      <c r="B93" s="22"/>
      <c r="C93" s="23"/>
      <c r="D93" s="23"/>
      <c r="E93" s="23"/>
      <c r="F93" s="23"/>
      <c r="G93" s="23"/>
      <c r="H93" s="23"/>
      <c r="I93" s="49"/>
      <c r="K93" s="1"/>
      <c r="L93" s="2"/>
    </row>
    <row r="94" spans="1:12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K94" s="1"/>
      <c r="L94" s="2"/>
    </row>
    <row r="95" spans="1:12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K95" s="1"/>
      <c r="L95" s="2"/>
    </row>
    <row r="96" spans="1:12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K96" s="1"/>
      <c r="L96" s="2"/>
    </row>
    <row r="99" spans="1:13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"/>
      <c r="L99" s="2"/>
    </row>
    <row r="100" spans="1:13" s="3" customFormat="1" x14ac:dyDescent="0.2">
      <c r="A100" s="155" t="s">
        <v>33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"/>
      <c r="L100" s="2"/>
    </row>
    <row r="101" spans="1:13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"/>
      <c r="L101" s="2"/>
    </row>
    <row r="102" spans="1:13" s="3" customFormat="1" x14ac:dyDescent="0.2">
      <c r="A102" s="4"/>
      <c r="B102" s="4"/>
      <c r="C102" s="4"/>
      <c r="D102" s="5"/>
      <c r="E102" s="5"/>
      <c r="F102" s="5"/>
      <c r="G102" s="5"/>
      <c r="H102" s="5"/>
      <c r="I102" s="4"/>
      <c r="K102" s="1"/>
      <c r="L102" s="2"/>
    </row>
    <row r="103" spans="1:13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3"/>
      <c r="G103" s="161" t="s">
        <v>34</v>
      </c>
      <c r="H103" s="163"/>
      <c r="I103" s="158" t="s">
        <v>39</v>
      </c>
      <c r="J103" s="158"/>
      <c r="K103" s="1"/>
      <c r="L103" s="2"/>
    </row>
    <row r="104" spans="1:13" s="3" customFormat="1" x14ac:dyDescent="0.2">
      <c r="A104" s="157"/>
      <c r="B104" s="6" t="s">
        <v>37</v>
      </c>
      <c r="C104" s="55" t="s">
        <v>36</v>
      </c>
      <c r="D104" s="8" t="s">
        <v>28</v>
      </c>
      <c r="E104" s="8" t="s">
        <v>35</v>
      </c>
      <c r="F104" s="8" t="s">
        <v>38</v>
      </c>
      <c r="G104" s="8" t="s">
        <v>4</v>
      </c>
      <c r="H104" s="8" t="s">
        <v>5</v>
      </c>
      <c r="I104" s="9" t="s">
        <v>4</v>
      </c>
      <c r="J104" s="55" t="s">
        <v>5</v>
      </c>
      <c r="K104" s="1"/>
      <c r="L104" s="2"/>
    </row>
    <row r="105" spans="1:13" s="3" customFormat="1" x14ac:dyDescent="0.2">
      <c r="A105" s="10" t="s">
        <v>6</v>
      </c>
      <c r="B105" s="10">
        <v>0</v>
      </c>
      <c r="C105" s="47">
        <v>6250.6358399999999</v>
      </c>
      <c r="D105" s="47">
        <v>0</v>
      </c>
      <c r="E105" s="47">
        <v>0</v>
      </c>
      <c r="F105" s="47">
        <v>0</v>
      </c>
      <c r="G105" s="47">
        <v>0</v>
      </c>
      <c r="H105" s="69">
        <v>0</v>
      </c>
      <c r="I105" s="32">
        <v>-6250.6358399999999</v>
      </c>
      <c r="J105" s="14">
        <v>-1</v>
      </c>
      <c r="K105" s="1"/>
      <c r="L105" s="2"/>
    </row>
    <row r="106" spans="1:13" s="3" customFormat="1" x14ac:dyDescent="0.2">
      <c r="A106" s="10" t="s">
        <v>7</v>
      </c>
      <c r="B106" s="10">
        <v>23709.290379999999</v>
      </c>
      <c r="C106" s="47">
        <v>35498.97971</v>
      </c>
      <c r="D106" s="47">
        <v>26754.222409999998</v>
      </c>
      <c r="E106" s="47">
        <v>45039.351689999996</v>
      </c>
      <c r="F106" s="47">
        <v>71793.574099999998</v>
      </c>
      <c r="G106" s="47">
        <v>21330.061309999997</v>
      </c>
      <c r="H106" s="69">
        <v>0.89964992490846529</v>
      </c>
      <c r="I106" s="32">
        <v>36294.594389999998</v>
      </c>
      <c r="J106" s="14">
        <v>1.0224123252696153</v>
      </c>
      <c r="K106" s="1"/>
      <c r="L106" s="2"/>
    </row>
    <row r="107" spans="1:13" s="3" customFormat="1" x14ac:dyDescent="0.2">
      <c r="A107" s="10" t="s">
        <v>8</v>
      </c>
      <c r="B107" s="10">
        <v>2923.87779</v>
      </c>
      <c r="C107" s="47">
        <v>15888.105600000001</v>
      </c>
      <c r="D107" s="47">
        <v>5987.0404400000007</v>
      </c>
      <c r="E107" s="47">
        <v>5336.7505099999998</v>
      </c>
      <c r="F107" s="47">
        <v>11323.790950000001</v>
      </c>
      <c r="G107" s="47">
        <v>2412.8727199999998</v>
      </c>
      <c r="H107" s="69">
        <v>0.82523035957669078</v>
      </c>
      <c r="I107" s="32">
        <v>-4564.3146500000003</v>
      </c>
      <c r="J107" s="14">
        <v>-0.28727872062985282</v>
      </c>
      <c r="K107" s="1"/>
      <c r="L107" s="51"/>
      <c r="M107" s="52"/>
    </row>
    <row r="108" spans="1:13" s="3" customFormat="1" x14ac:dyDescent="0.2">
      <c r="A108" s="10" t="s">
        <v>9</v>
      </c>
      <c r="B108" s="10">
        <v>5443.1508700000004</v>
      </c>
      <c r="C108" s="47">
        <v>12364.179380000001</v>
      </c>
      <c r="D108" s="47">
        <v>9113.1328900000008</v>
      </c>
      <c r="E108" s="47">
        <v>2393.3991099999998</v>
      </c>
      <c r="F108" s="47">
        <v>11506.532000000001</v>
      </c>
      <c r="G108" s="47">
        <v>-3049.7517600000006</v>
      </c>
      <c r="H108" s="69">
        <v>-0.56029160918701493</v>
      </c>
      <c r="I108" s="32">
        <v>-857.64738000000034</v>
      </c>
      <c r="J108" s="14">
        <v>-6.9365491525245071E-2</v>
      </c>
      <c r="K108" s="1"/>
      <c r="L108" s="2"/>
    </row>
    <row r="109" spans="1:13" s="3" customFormat="1" x14ac:dyDescent="0.2">
      <c r="A109" s="10" t="s">
        <v>10</v>
      </c>
      <c r="B109" s="10">
        <v>2429.7234700000004</v>
      </c>
      <c r="C109" s="47">
        <v>4438.5401500000007</v>
      </c>
      <c r="D109" s="47">
        <v>200.30932999999999</v>
      </c>
      <c r="E109" s="47">
        <v>8621.0301400000008</v>
      </c>
      <c r="F109" s="47">
        <v>8821.3394700000008</v>
      </c>
      <c r="G109" s="47">
        <v>6191.3066699999999</v>
      </c>
      <c r="H109" s="69">
        <v>2.5481528027549567</v>
      </c>
      <c r="I109" s="32">
        <v>4382.7993200000001</v>
      </c>
      <c r="J109" s="14">
        <v>0.9874416298791393</v>
      </c>
      <c r="K109" s="1"/>
      <c r="L109" s="2"/>
    </row>
    <row r="110" spans="1:13" s="3" customFormat="1" x14ac:dyDescent="0.2">
      <c r="A110" s="10" t="s">
        <v>11</v>
      </c>
      <c r="B110" s="10">
        <v>145.03</v>
      </c>
      <c r="C110" s="47">
        <v>177.89323999999999</v>
      </c>
      <c r="D110" s="47">
        <v>5202.2819500000005</v>
      </c>
      <c r="E110" s="47">
        <v>6120</v>
      </c>
      <c r="F110" s="47">
        <v>11322.281950000001</v>
      </c>
      <c r="G110" s="47">
        <v>5974.97</v>
      </c>
      <c r="H110" s="69">
        <v>41.198165896711025</v>
      </c>
      <c r="I110" s="32">
        <v>11144.388710000001</v>
      </c>
      <c r="J110" s="14">
        <v>62.646499158708906</v>
      </c>
      <c r="K110" s="1"/>
      <c r="L110" s="2"/>
    </row>
    <row r="111" spans="1:13" s="3" customFormat="1" x14ac:dyDescent="0.2">
      <c r="A111" s="10" t="s">
        <v>12</v>
      </c>
      <c r="B111" s="10">
        <v>465203.51175000001</v>
      </c>
      <c r="C111" s="47">
        <v>1058896.05987</v>
      </c>
      <c r="D111" s="47">
        <v>526006.59169999987</v>
      </c>
      <c r="E111" s="47">
        <v>505571.46284999995</v>
      </c>
      <c r="F111" s="47">
        <v>1031578.0545499998</v>
      </c>
      <c r="G111" s="47">
        <v>40367.951099999947</v>
      </c>
      <c r="H111" s="69">
        <v>8.6774820224688298E-2</v>
      </c>
      <c r="I111" s="32">
        <v>-27318.005320000229</v>
      </c>
      <c r="J111" s="14">
        <v>-2.5798571130158043E-2</v>
      </c>
      <c r="K111" s="1"/>
      <c r="L111" s="2"/>
    </row>
    <row r="112" spans="1:13" s="3" customFormat="1" x14ac:dyDescent="0.2">
      <c r="A112" s="10" t="s">
        <v>13</v>
      </c>
      <c r="B112" s="10">
        <v>200006.56822999998</v>
      </c>
      <c r="C112" s="47">
        <v>403394.56897999998</v>
      </c>
      <c r="D112" s="47">
        <v>309453.14280999999</v>
      </c>
      <c r="E112" s="47">
        <v>310281.15336</v>
      </c>
      <c r="F112" s="47">
        <v>619734.29616999999</v>
      </c>
      <c r="G112" s="47">
        <v>110274.58513000002</v>
      </c>
      <c r="H112" s="69">
        <v>0.55135481852370183</v>
      </c>
      <c r="I112" s="32">
        <v>216339.72719000001</v>
      </c>
      <c r="J112" s="14">
        <v>0.53629806602757202</v>
      </c>
      <c r="K112" s="1"/>
      <c r="L112" s="2"/>
    </row>
    <row r="113" spans="1:12" s="3" customFormat="1" x14ac:dyDescent="0.2">
      <c r="A113" s="10" t="s">
        <v>14</v>
      </c>
      <c r="B113" s="10">
        <v>48167.140299999999</v>
      </c>
      <c r="C113" s="47">
        <v>103550.15951</v>
      </c>
      <c r="D113" s="47">
        <v>37760.081989999999</v>
      </c>
      <c r="E113" s="47">
        <v>37034.268450000003</v>
      </c>
      <c r="F113" s="47">
        <v>74794.350440000009</v>
      </c>
      <c r="G113" s="47">
        <v>-11132.871849999996</v>
      </c>
      <c r="H113" s="69">
        <v>-0.23113001479143236</v>
      </c>
      <c r="I113" s="32">
        <v>-28755.809069999988</v>
      </c>
      <c r="J113" s="14">
        <v>-0.27769932181729762</v>
      </c>
      <c r="K113" s="1"/>
      <c r="L113" s="2"/>
    </row>
    <row r="114" spans="1:12" s="3" customFormat="1" x14ac:dyDescent="0.2">
      <c r="A114" s="10" t="s">
        <v>15</v>
      </c>
      <c r="B114" s="10">
        <v>53400.386840000006</v>
      </c>
      <c r="C114" s="47">
        <v>91529.075219999999</v>
      </c>
      <c r="D114" s="47">
        <v>44628.836299999995</v>
      </c>
      <c r="E114" s="47">
        <v>59505.10469</v>
      </c>
      <c r="F114" s="47">
        <v>104133.94099</v>
      </c>
      <c r="G114" s="47">
        <v>6104.7178499999936</v>
      </c>
      <c r="H114" s="69">
        <v>0.1143197308343693</v>
      </c>
      <c r="I114" s="32">
        <v>12604.865770000004</v>
      </c>
      <c r="J114" s="14">
        <v>0.1377143354688426</v>
      </c>
      <c r="K114" s="1"/>
      <c r="L114" s="2"/>
    </row>
    <row r="115" spans="1:12" s="3" customFormat="1" x14ac:dyDescent="0.2">
      <c r="A115" s="10" t="s">
        <v>16</v>
      </c>
      <c r="B115" s="10">
        <v>75637.055040000007</v>
      </c>
      <c r="C115" s="47">
        <v>152258.62886</v>
      </c>
      <c r="D115" s="47">
        <v>93454.847629999989</v>
      </c>
      <c r="E115" s="47">
        <v>110440.61823000001</v>
      </c>
      <c r="F115" s="47">
        <v>203895.46586</v>
      </c>
      <c r="G115" s="47">
        <v>34803.563190000001</v>
      </c>
      <c r="H115" s="69">
        <v>0.4601390571274151</v>
      </c>
      <c r="I115" s="32">
        <v>51636.837</v>
      </c>
      <c r="J115" s="14">
        <v>0.33913898599126013</v>
      </c>
      <c r="K115" s="1"/>
      <c r="L115" s="2"/>
    </row>
    <row r="116" spans="1:12" s="3" customFormat="1" x14ac:dyDescent="0.2">
      <c r="A116" s="6" t="s">
        <v>17</v>
      </c>
      <c r="B116" s="44">
        <v>877065.73466999992</v>
      </c>
      <c r="C116" s="48">
        <v>1884246.8263599998</v>
      </c>
      <c r="D116" s="48">
        <v>1058560.4874499999</v>
      </c>
      <c r="E116" s="48">
        <v>1090343.13903</v>
      </c>
      <c r="F116" s="48">
        <v>2148903.6264800001</v>
      </c>
      <c r="G116" s="48">
        <v>213277.40436000004</v>
      </c>
      <c r="H116" s="70">
        <v>0.24317151603265708</v>
      </c>
      <c r="I116" s="6">
        <v>264656.80012000026</v>
      </c>
      <c r="J116" s="19">
        <v>0.14045760694275167</v>
      </c>
      <c r="K116" s="1"/>
      <c r="L116" s="2"/>
    </row>
    <row r="117" spans="1:12" s="3" customFormat="1" x14ac:dyDescent="0.2">
      <c r="B117" s="22"/>
      <c r="C117" s="23"/>
      <c r="D117" s="23"/>
      <c r="E117" s="23"/>
      <c r="F117" s="23"/>
      <c r="G117" s="23"/>
      <c r="H117" s="23"/>
      <c r="K117" s="1"/>
      <c r="L117" s="2"/>
    </row>
    <row r="118" spans="1:12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K118" s="1"/>
      <c r="L118" s="2"/>
    </row>
    <row r="119" spans="1:12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15"/>
      <c r="K119" s="1"/>
      <c r="L119" s="2"/>
    </row>
    <row r="120" spans="1:12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K120" s="1"/>
      <c r="L120" s="2"/>
    </row>
  </sheetData>
  <mergeCells count="40">
    <mergeCell ref="A2:J2"/>
    <mergeCell ref="A3:J3"/>
    <mergeCell ref="A4:J4"/>
    <mergeCell ref="A6:A7"/>
    <mergeCell ref="B6:C6"/>
    <mergeCell ref="I6:J6"/>
    <mergeCell ref="G6:H6"/>
    <mergeCell ref="D6:F6"/>
    <mergeCell ref="A27:J27"/>
    <mergeCell ref="A28:J28"/>
    <mergeCell ref="A29:J29"/>
    <mergeCell ref="A31:A32"/>
    <mergeCell ref="B31:C31"/>
    <mergeCell ref="I31:J31"/>
    <mergeCell ref="D31:F31"/>
    <mergeCell ref="G31:H31"/>
    <mergeCell ref="A51:J51"/>
    <mergeCell ref="A52:J52"/>
    <mergeCell ref="A53:J53"/>
    <mergeCell ref="A55:A56"/>
    <mergeCell ref="B55:C55"/>
    <mergeCell ref="I55:J55"/>
    <mergeCell ref="D55:F55"/>
    <mergeCell ref="G55:H55"/>
    <mergeCell ref="A75:J75"/>
    <mergeCell ref="A76:J76"/>
    <mergeCell ref="A77:J77"/>
    <mergeCell ref="A79:A80"/>
    <mergeCell ref="B79:C79"/>
    <mergeCell ref="I79:J79"/>
    <mergeCell ref="D79:F79"/>
    <mergeCell ref="G79:H79"/>
    <mergeCell ref="A99:J99"/>
    <mergeCell ref="A100:J100"/>
    <mergeCell ref="A101:J101"/>
    <mergeCell ref="A103:A104"/>
    <mergeCell ref="B103:C103"/>
    <mergeCell ref="I103:J103"/>
    <mergeCell ref="D103:F103"/>
    <mergeCell ref="G103:H10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0"/>
  <sheetViews>
    <sheetView topLeftCell="B1" workbookViewId="0">
      <selection activeCell="G20" sqref="G20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3" style="29" customWidth="1"/>
    <col min="4" max="4" width="12" style="53" customWidth="1"/>
    <col min="5" max="6" width="11.5703125" style="53" customWidth="1"/>
    <col min="7" max="7" width="13" style="53" bestFit="1" customWidth="1"/>
    <col min="8" max="8" width="13.42578125" style="53" customWidth="1"/>
    <col min="9" max="9" width="10.28515625" style="53" customWidth="1"/>
    <col min="10" max="10" width="12.42578125" style="29" customWidth="1"/>
    <col min="11" max="11" width="12.5703125" style="29" customWidth="1"/>
    <col min="12" max="12" width="11.42578125" style="27"/>
    <col min="13" max="13" width="11.42578125" style="28"/>
    <col min="14" max="16384" width="11.42578125" style="29"/>
  </cols>
  <sheetData>
    <row r="2" spans="1:15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"/>
      <c r="M2" s="2"/>
    </row>
    <row r="3" spans="1:15" s="3" customFormat="1" x14ac:dyDescent="0.2">
      <c r="A3" s="155" t="s">
        <v>42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"/>
      <c r="M3" s="2"/>
    </row>
    <row r="4" spans="1:15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"/>
      <c r="M4" s="2"/>
    </row>
    <row r="5" spans="1:15" s="3" customFormat="1" x14ac:dyDescent="0.2">
      <c r="A5" s="57"/>
      <c r="B5" s="57"/>
      <c r="C5" s="57"/>
      <c r="D5" s="5"/>
      <c r="E5" s="5"/>
      <c r="F5" s="5"/>
      <c r="G5" s="5"/>
      <c r="H5" s="5"/>
      <c r="I5" s="5"/>
      <c r="J5" s="57"/>
      <c r="K5" s="57"/>
      <c r="L5" s="1"/>
      <c r="M5" s="2"/>
    </row>
    <row r="6" spans="1:15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3"/>
      <c r="H6" s="161" t="s">
        <v>44</v>
      </c>
      <c r="I6" s="163"/>
      <c r="J6" s="158" t="s">
        <v>45</v>
      </c>
      <c r="K6" s="158"/>
      <c r="L6" s="1"/>
      <c r="M6" s="2"/>
    </row>
    <row r="7" spans="1:15" s="3" customFormat="1" x14ac:dyDescent="0.2">
      <c r="A7" s="157"/>
      <c r="B7" s="6" t="s">
        <v>48</v>
      </c>
      <c r="C7" s="58" t="s">
        <v>47</v>
      </c>
      <c r="D7" s="8" t="s">
        <v>28</v>
      </c>
      <c r="E7" s="8" t="s">
        <v>35</v>
      </c>
      <c r="F7" s="8" t="s">
        <v>43</v>
      </c>
      <c r="G7" s="8" t="s">
        <v>46</v>
      </c>
      <c r="H7" s="8" t="s">
        <v>4</v>
      </c>
      <c r="I7" s="8" t="s">
        <v>5</v>
      </c>
      <c r="J7" s="9" t="s">
        <v>4</v>
      </c>
      <c r="K7" s="58" t="s">
        <v>5</v>
      </c>
      <c r="L7" s="1"/>
      <c r="M7" s="2"/>
    </row>
    <row r="8" spans="1:15" s="3" customFormat="1" x14ac:dyDescent="0.2">
      <c r="A8" s="10" t="s">
        <v>6</v>
      </c>
      <c r="B8" s="11">
        <v>170321.55650999999</v>
      </c>
      <c r="C8" s="12">
        <v>176572.19235</v>
      </c>
      <c r="D8" s="12">
        <v>15680.485060000001</v>
      </c>
      <c r="E8" s="12">
        <v>150010</v>
      </c>
      <c r="F8" s="12">
        <v>215930.16722999999</v>
      </c>
      <c r="G8" s="12">
        <f>+SUM(D8:F8)</f>
        <v>381620.65229</v>
      </c>
      <c r="H8" s="12">
        <f>+F8-B8</f>
        <v>45608.610719999997</v>
      </c>
      <c r="I8" s="59">
        <f>+F8/B8-1</f>
        <v>0.26777943822584893</v>
      </c>
      <c r="J8" s="13">
        <f>+G8-C8</f>
        <v>205048.45994</v>
      </c>
      <c r="K8" s="61">
        <f>+G8/C8-1</f>
        <v>1.1612726625354153</v>
      </c>
      <c r="L8" s="1"/>
      <c r="M8" s="2"/>
      <c r="N8" s="15"/>
      <c r="O8" s="15"/>
    </row>
    <row r="9" spans="1:15" s="3" customFormat="1" x14ac:dyDescent="0.2">
      <c r="A9" s="10" t="s">
        <v>7</v>
      </c>
      <c r="B9" s="11">
        <v>124420.28664000001</v>
      </c>
      <c r="C9" s="12">
        <v>242842.01606000002</v>
      </c>
      <c r="D9" s="12">
        <v>63524.791700000002</v>
      </c>
      <c r="E9" s="12">
        <v>56876.977679999996</v>
      </c>
      <c r="F9" s="12">
        <v>48089.236079999995</v>
      </c>
      <c r="G9" s="12">
        <f t="shared" ref="G9:G19" si="0">+SUM(D9:F9)</f>
        <v>168491.00545999999</v>
      </c>
      <c r="H9" s="12">
        <f t="shared" ref="H9:H19" si="1">+F9-B9</f>
        <v>-76331.050560000003</v>
      </c>
      <c r="I9" s="59">
        <f t="shared" ref="I9:I19" si="2">+F9/B9-1</f>
        <v>-0.61349360800668862</v>
      </c>
      <c r="J9" s="13">
        <f t="shared" ref="J9:J19" si="3">+G9-C9</f>
        <v>-74351.010600000038</v>
      </c>
      <c r="K9" s="61">
        <f t="shared" ref="K9:K19" si="4">+G9/C9-1</f>
        <v>-0.30617029048889877</v>
      </c>
      <c r="L9" s="1"/>
      <c r="M9" s="2"/>
      <c r="N9" s="15"/>
      <c r="O9" s="15"/>
    </row>
    <row r="10" spans="1:15" s="3" customFormat="1" x14ac:dyDescent="0.2">
      <c r="A10" s="10" t="s">
        <v>8</v>
      </c>
      <c r="B10" s="11">
        <v>11776.734390000001</v>
      </c>
      <c r="C10" s="12">
        <v>54432.895400000009</v>
      </c>
      <c r="D10" s="12">
        <v>22999.973460000001</v>
      </c>
      <c r="E10" s="12">
        <v>15530.463880000001</v>
      </c>
      <c r="F10" s="12">
        <v>15493.526089999999</v>
      </c>
      <c r="G10" s="12">
        <f t="shared" si="0"/>
        <v>54023.963430000003</v>
      </c>
      <c r="H10" s="12">
        <f t="shared" si="1"/>
        <v>3716.7916999999979</v>
      </c>
      <c r="I10" s="59">
        <f t="shared" si="2"/>
        <v>0.31560461303738352</v>
      </c>
      <c r="J10" s="13">
        <f t="shared" si="3"/>
        <v>-408.93197000000509</v>
      </c>
      <c r="K10" s="61">
        <f t="shared" si="4"/>
        <v>-7.5125889775836674E-3</v>
      </c>
      <c r="L10" s="1"/>
      <c r="M10" s="2"/>
      <c r="N10" s="15"/>
      <c r="O10" s="15"/>
    </row>
    <row r="11" spans="1:15" s="3" customFormat="1" x14ac:dyDescent="0.2">
      <c r="A11" s="10" t="s">
        <v>9</v>
      </c>
      <c r="B11" s="11">
        <v>42809.18735</v>
      </c>
      <c r="C11" s="12">
        <v>116230.68517000001</v>
      </c>
      <c r="D11" s="12">
        <v>49806.095780000003</v>
      </c>
      <c r="E11" s="12">
        <v>33494.990469999997</v>
      </c>
      <c r="F11" s="12">
        <v>43620.325570000001</v>
      </c>
      <c r="G11" s="12">
        <f t="shared" si="0"/>
        <v>126921.41181999999</v>
      </c>
      <c r="H11" s="12">
        <f t="shared" si="1"/>
        <v>811.13822000000073</v>
      </c>
      <c r="I11" s="59">
        <f t="shared" si="2"/>
        <v>1.89477602872552E-2</v>
      </c>
      <c r="J11" s="13">
        <f t="shared" si="3"/>
        <v>10690.726649999982</v>
      </c>
      <c r="K11" s="61">
        <f t="shared" si="4"/>
        <v>9.1978522146399122E-2</v>
      </c>
      <c r="L11" s="1"/>
      <c r="M11" s="2"/>
      <c r="N11" s="15"/>
      <c r="O11" s="15"/>
    </row>
    <row r="12" spans="1:15" s="3" customFormat="1" x14ac:dyDescent="0.2">
      <c r="A12" s="10" t="s">
        <v>10</v>
      </c>
      <c r="B12" s="11">
        <v>3867.4938499999998</v>
      </c>
      <c r="C12" s="12">
        <v>14286.975849999999</v>
      </c>
      <c r="D12" s="12">
        <v>4302.1433200000001</v>
      </c>
      <c r="E12" s="12">
        <v>12505.442660000001</v>
      </c>
      <c r="F12" s="12">
        <v>2213.9320499999999</v>
      </c>
      <c r="G12" s="12">
        <f t="shared" si="0"/>
        <v>19021.518029999999</v>
      </c>
      <c r="H12" s="12">
        <f t="shared" si="1"/>
        <v>-1653.5617999999999</v>
      </c>
      <c r="I12" s="59">
        <f t="shared" si="2"/>
        <v>-0.42755382791365004</v>
      </c>
      <c r="J12" s="13">
        <f t="shared" si="3"/>
        <v>4734.5421800000004</v>
      </c>
      <c r="K12" s="61">
        <f t="shared" si="4"/>
        <v>0.33138868783067199</v>
      </c>
      <c r="L12" s="1"/>
      <c r="M12" s="2"/>
      <c r="N12" s="15"/>
      <c r="O12" s="15"/>
    </row>
    <row r="13" spans="1:15" s="3" customFormat="1" x14ac:dyDescent="0.2">
      <c r="A13" s="10" t="s">
        <v>11</v>
      </c>
      <c r="B13" s="11">
        <v>646.27456000000006</v>
      </c>
      <c r="C13" s="12">
        <v>3934.6504299999997</v>
      </c>
      <c r="D13" s="12">
        <v>5571.1888799999997</v>
      </c>
      <c r="E13" s="12">
        <v>6255.1390700000002</v>
      </c>
      <c r="F13" s="12">
        <v>2839.95118</v>
      </c>
      <c r="G13" s="12">
        <f t="shared" si="0"/>
        <v>14666.279129999999</v>
      </c>
      <c r="H13" s="12">
        <f t="shared" si="1"/>
        <v>2193.6766200000002</v>
      </c>
      <c r="I13" s="59">
        <f t="shared" si="2"/>
        <v>3.3943415937647305</v>
      </c>
      <c r="J13" s="13">
        <f t="shared" si="3"/>
        <v>10731.628699999999</v>
      </c>
      <c r="K13" s="61">
        <f t="shared" si="4"/>
        <v>2.7274668718155985</v>
      </c>
      <c r="L13" s="1"/>
      <c r="M13" s="2"/>
      <c r="N13" s="15"/>
      <c r="O13" s="15"/>
    </row>
    <row r="14" spans="1:15" s="3" customFormat="1" x14ac:dyDescent="0.2">
      <c r="A14" s="10" t="s">
        <v>12</v>
      </c>
      <c r="B14" s="11">
        <v>917251.27511000005</v>
      </c>
      <c r="C14" s="12">
        <v>2762940.2521900004</v>
      </c>
      <c r="D14" s="12">
        <v>990171.26341000001</v>
      </c>
      <c r="E14" s="12">
        <v>856680.24626000004</v>
      </c>
      <c r="F14" s="12">
        <v>821253.65595000004</v>
      </c>
      <c r="G14" s="12">
        <f t="shared" si="0"/>
        <v>2668105.1656200001</v>
      </c>
      <c r="H14" s="12">
        <f t="shared" si="1"/>
        <v>-95997.619160000002</v>
      </c>
      <c r="I14" s="59">
        <f t="shared" si="2"/>
        <v>-0.10465792936454366</v>
      </c>
      <c r="J14" s="13">
        <f t="shared" si="3"/>
        <v>-94835.086570000276</v>
      </c>
      <c r="K14" s="61">
        <f t="shared" si="4"/>
        <v>-3.4323972983067885E-2</v>
      </c>
      <c r="L14" s="1"/>
      <c r="M14" s="2"/>
      <c r="N14" s="15"/>
      <c r="O14" s="15"/>
    </row>
    <row r="15" spans="1:15" s="3" customFormat="1" x14ac:dyDescent="0.2">
      <c r="A15" s="10" t="s">
        <v>13</v>
      </c>
      <c r="B15" s="11">
        <v>341959.32193999999</v>
      </c>
      <c r="C15" s="12">
        <v>945509.41900999984</v>
      </c>
      <c r="D15" s="12">
        <v>489210.25536000001</v>
      </c>
      <c r="E15" s="12">
        <v>397595.51587</v>
      </c>
      <c r="F15" s="12">
        <v>441249.38612999994</v>
      </c>
      <c r="G15" s="12">
        <f t="shared" si="0"/>
        <v>1328055.1573600001</v>
      </c>
      <c r="H15" s="12">
        <f t="shared" si="1"/>
        <v>99290.064189999946</v>
      </c>
      <c r="I15" s="59">
        <f t="shared" si="2"/>
        <v>0.29035636059490533</v>
      </c>
      <c r="J15" s="13">
        <f t="shared" si="3"/>
        <v>382545.73835000023</v>
      </c>
      <c r="K15" s="61">
        <f t="shared" si="4"/>
        <v>0.40459220252987715</v>
      </c>
      <c r="L15" s="1"/>
      <c r="M15" s="2"/>
      <c r="N15" s="15"/>
      <c r="O15" s="15"/>
    </row>
    <row r="16" spans="1:15" s="3" customFormat="1" x14ac:dyDescent="0.2">
      <c r="A16" s="10" t="s">
        <v>14</v>
      </c>
      <c r="B16" s="11">
        <v>191276.84687000001</v>
      </c>
      <c r="C16" s="12">
        <v>567286.38425</v>
      </c>
      <c r="D16" s="12">
        <v>177258.62493000002</v>
      </c>
      <c r="E16" s="12">
        <v>172662.96603000001</v>
      </c>
      <c r="F16" s="12">
        <v>156586.88646000001</v>
      </c>
      <c r="G16" s="12">
        <f t="shared" si="0"/>
        <v>506508.47742000007</v>
      </c>
      <c r="H16" s="12">
        <f t="shared" si="1"/>
        <v>-34689.96041</v>
      </c>
      <c r="I16" s="59">
        <f t="shared" si="2"/>
        <v>-0.18135995536133442</v>
      </c>
      <c r="J16" s="13">
        <f t="shared" si="3"/>
        <v>-60777.906829999934</v>
      </c>
      <c r="K16" s="61">
        <f t="shared" si="4"/>
        <v>-0.10713796156125521</v>
      </c>
      <c r="L16" s="1"/>
      <c r="M16" s="2"/>
      <c r="N16" s="15"/>
      <c r="O16" s="15"/>
    </row>
    <row r="17" spans="1:15" s="3" customFormat="1" x14ac:dyDescent="0.2">
      <c r="A17" s="10" t="s">
        <v>15</v>
      </c>
      <c r="B17" s="11">
        <v>229439.37804000001</v>
      </c>
      <c r="C17" s="12">
        <v>606752.7352</v>
      </c>
      <c r="D17" s="12">
        <v>208358.14719999998</v>
      </c>
      <c r="E17" s="12">
        <v>174386.31822999998</v>
      </c>
      <c r="F17" s="12">
        <v>258579.53646999999</v>
      </c>
      <c r="G17" s="12">
        <f t="shared" si="0"/>
        <v>641324.00190000003</v>
      </c>
      <c r="H17" s="12">
        <f t="shared" si="1"/>
        <v>29140.158429999981</v>
      </c>
      <c r="I17" s="59">
        <f t="shared" si="2"/>
        <v>0.12700591624215329</v>
      </c>
      <c r="J17" s="13">
        <f t="shared" si="3"/>
        <v>34571.266700000037</v>
      </c>
      <c r="K17" s="61">
        <f t="shared" si="4"/>
        <v>5.6977520980774132E-2</v>
      </c>
      <c r="L17" s="1"/>
      <c r="M17" s="2"/>
      <c r="N17" s="15"/>
      <c r="O17" s="15"/>
    </row>
    <row r="18" spans="1:15" s="3" customFormat="1" x14ac:dyDescent="0.2">
      <c r="A18" s="10" t="s">
        <v>16</v>
      </c>
      <c r="B18" s="11">
        <v>267222.20399999997</v>
      </c>
      <c r="C18" s="12">
        <v>683455.82938000001</v>
      </c>
      <c r="D18" s="12">
        <v>221798.62138999999</v>
      </c>
      <c r="E18" s="12">
        <v>261488.49531999999</v>
      </c>
      <c r="F18" s="12">
        <v>246051.35522</v>
      </c>
      <c r="G18" s="12">
        <f t="shared" si="0"/>
        <v>729338.47193</v>
      </c>
      <c r="H18" s="12">
        <f t="shared" si="1"/>
        <v>-21170.848779999971</v>
      </c>
      <c r="I18" s="59">
        <f t="shared" si="2"/>
        <v>-7.9225634932641897E-2</v>
      </c>
      <c r="J18" s="13">
        <f t="shared" si="3"/>
        <v>45882.64254999999</v>
      </c>
      <c r="K18" s="61">
        <f t="shared" si="4"/>
        <v>6.713329607799623E-2</v>
      </c>
      <c r="L18" s="1"/>
      <c r="M18" s="2"/>
      <c r="N18" s="15"/>
      <c r="O18" s="15"/>
    </row>
    <row r="19" spans="1:15" s="20" customFormat="1" x14ac:dyDescent="0.2">
      <c r="A19" s="6" t="s">
        <v>17</v>
      </c>
      <c r="B19" s="16">
        <v>2300990.55926</v>
      </c>
      <c r="C19" s="17">
        <v>6174244.035290001</v>
      </c>
      <c r="D19" s="17">
        <v>2248681.5904899999</v>
      </c>
      <c r="E19" s="17">
        <v>2137486.5554700005</v>
      </c>
      <c r="F19" s="17">
        <v>2251907.9584299996</v>
      </c>
      <c r="G19" s="35">
        <f t="shared" si="0"/>
        <v>6638076.10439</v>
      </c>
      <c r="H19" s="12">
        <f t="shared" si="1"/>
        <v>-49082.60083000036</v>
      </c>
      <c r="I19" s="59">
        <f t="shared" si="2"/>
        <v>-2.1331074407269779E-2</v>
      </c>
      <c r="J19" s="13">
        <f t="shared" si="3"/>
        <v>463832.06909999903</v>
      </c>
      <c r="K19" s="61">
        <f t="shared" si="4"/>
        <v>7.5123702019046057E-2</v>
      </c>
      <c r="L19" s="38"/>
      <c r="M19" s="63"/>
      <c r="N19" s="64"/>
      <c r="O19" s="64"/>
    </row>
    <row r="20" spans="1:15" s="3" customFormat="1" x14ac:dyDescent="0.2">
      <c r="B20" s="21"/>
      <c r="C20" s="21"/>
      <c r="D20" s="21"/>
      <c r="E20" s="21"/>
      <c r="F20" s="21"/>
      <c r="G20" s="21"/>
      <c r="H20" s="21"/>
      <c r="I20" s="73"/>
      <c r="J20" s="21"/>
      <c r="K20" s="73"/>
      <c r="L20" s="1"/>
      <c r="M20" s="2"/>
      <c r="N20" s="15"/>
      <c r="O20" s="15"/>
    </row>
    <row r="21" spans="1:15" s="3" customFormat="1" x14ac:dyDescent="0.2">
      <c r="A21" s="3" t="s">
        <v>18</v>
      </c>
      <c r="B21" s="22"/>
      <c r="C21" s="22"/>
      <c r="D21" s="23"/>
      <c r="E21" s="24"/>
      <c r="F21" s="24"/>
      <c r="G21" s="23"/>
      <c r="H21" s="23"/>
      <c r="I21" s="23"/>
      <c r="L21" s="1"/>
      <c r="M21" s="2"/>
      <c r="N21" s="15"/>
      <c r="O21" s="15"/>
    </row>
    <row r="22" spans="1:15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1"/>
      <c r="M22" s="2"/>
      <c r="N22" s="15"/>
      <c r="O22" s="15"/>
    </row>
    <row r="23" spans="1:15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1"/>
      <c r="M23" s="2"/>
      <c r="N23" s="15"/>
      <c r="O23" s="15"/>
    </row>
    <row r="24" spans="1:15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1"/>
      <c r="M24" s="2"/>
    </row>
    <row r="25" spans="1:1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5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"/>
      <c r="M27" s="2"/>
    </row>
    <row r="28" spans="1:15" s="3" customFormat="1" x14ac:dyDescent="0.2">
      <c r="A28" s="155" t="str">
        <f>+A3</f>
        <v>PERIODO: Marzo 2018-2019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"/>
      <c r="M28" s="2"/>
    </row>
    <row r="29" spans="1:15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"/>
      <c r="M29" s="2"/>
    </row>
    <row r="30" spans="1:15" s="3" customFormat="1" x14ac:dyDescent="0.2">
      <c r="A30" s="57"/>
      <c r="B30" s="57"/>
      <c r="C30" s="57"/>
      <c r="D30" s="5"/>
      <c r="E30" s="5"/>
      <c r="F30" s="5"/>
      <c r="G30" s="5"/>
      <c r="H30" s="5"/>
      <c r="I30" s="5"/>
      <c r="J30" s="57"/>
      <c r="L30" s="1"/>
      <c r="M30" s="2"/>
    </row>
    <row r="31" spans="1:15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3"/>
      <c r="H31" s="161" t="str">
        <f>+H6</f>
        <v>Variación Mar. 19/18</v>
      </c>
      <c r="I31" s="163"/>
      <c r="J31" s="158" t="str">
        <f>+J6</f>
        <v>Variación Ene-Mar. 19/18</v>
      </c>
      <c r="K31" s="158"/>
      <c r="L31" s="1"/>
      <c r="M31" s="2"/>
    </row>
    <row r="32" spans="1:15" s="3" customFormat="1" x14ac:dyDescent="0.2">
      <c r="A32" s="157"/>
      <c r="B32" s="6" t="s">
        <v>48</v>
      </c>
      <c r="C32" s="58" t="str">
        <f>+C7</f>
        <v>Ene.-Mar. 18 ®</v>
      </c>
      <c r="D32" s="8" t="s">
        <v>28</v>
      </c>
      <c r="E32" s="8" t="s">
        <v>35</v>
      </c>
      <c r="F32" s="8" t="s">
        <v>43</v>
      </c>
      <c r="G32" s="8" t="str">
        <f>+G7</f>
        <v xml:space="preserve"> Ene-Mar. 19 (P)</v>
      </c>
      <c r="H32" s="8" t="s">
        <v>4</v>
      </c>
      <c r="I32" s="8" t="s">
        <v>5</v>
      </c>
      <c r="J32" s="9" t="s">
        <v>4</v>
      </c>
      <c r="K32" s="58" t="s">
        <v>5</v>
      </c>
      <c r="L32" s="1"/>
      <c r="M32" s="30"/>
    </row>
    <row r="33" spans="1:13" s="3" customFormat="1" x14ac:dyDescent="0.2">
      <c r="A33" s="10" t="s">
        <v>6</v>
      </c>
      <c r="B33" s="12">
        <v>170201.55650999999</v>
      </c>
      <c r="C33" s="12">
        <v>170201.55650999999</v>
      </c>
      <c r="D33" s="31">
        <v>15000</v>
      </c>
      <c r="E33" s="31">
        <v>150000</v>
      </c>
      <c r="F33" s="31">
        <v>215000</v>
      </c>
      <c r="G33" s="31">
        <f>+SUM(D33:F33)</f>
        <v>380000</v>
      </c>
      <c r="H33" s="75">
        <f>+F33-B33</f>
        <v>44798.443490000005</v>
      </c>
      <c r="I33" s="59">
        <f>+F33/B33-1</f>
        <v>0.2632081892116418</v>
      </c>
      <c r="J33" s="76">
        <f>+G33-C33</f>
        <v>209798.44349000001</v>
      </c>
      <c r="K33" s="61">
        <f>+G33/C33-1</f>
        <v>1.2326470320949947</v>
      </c>
      <c r="L33" s="1"/>
      <c r="M33" s="2"/>
    </row>
    <row r="34" spans="1:13" s="3" customFormat="1" x14ac:dyDescent="0.2">
      <c r="A34" s="10" t="s">
        <v>7</v>
      </c>
      <c r="B34" s="12">
        <v>1100</v>
      </c>
      <c r="C34" s="12">
        <v>2200</v>
      </c>
      <c r="D34" s="31">
        <v>0</v>
      </c>
      <c r="E34" s="31">
        <v>5000</v>
      </c>
      <c r="F34" s="31">
        <v>5000</v>
      </c>
      <c r="G34" s="31">
        <f t="shared" ref="G34:G44" si="5">+SUM(D34:F34)</f>
        <v>10000</v>
      </c>
      <c r="H34" s="75">
        <f t="shared" ref="H34:H44" si="6">+F34-B34</f>
        <v>3900</v>
      </c>
      <c r="I34" s="59">
        <f t="shared" ref="I34:I44" si="7">+F34/B34-1</f>
        <v>3.5454545454545459</v>
      </c>
      <c r="J34" s="76">
        <f t="shared" ref="J34:J44" si="8">+G34-C34</f>
        <v>7800</v>
      </c>
      <c r="K34" s="61">
        <f t="shared" ref="K34:K44" si="9">+G34/C34-1</f>
        <v>3.5454545454545459</v>
      </c>
      <c r="L34" s="1"/>
      <c r="M34" s="2"/>
    </row>
    <row r="35" spans="1:13" s="3" customFormat="1" x14ac:dyDescent="0.2">
      <c r="A35" s="10" t="s">
        <v>8</v>
      </c>
      <c r="B35" s="12">
        <v>3106.2460000000001</v>
      </c>
      <c r="C35" s="12">
        <v>11033.14618</v>
      </c>
      <c r="D35" s="34">
        <v>9959.8804999999993</v>
      </c>
      <c r="E35" s="34">
        <v>5876.9757399999999</v>
      </c>
      <c r="F35" s="34">
        <v>3441.1393800000001</v>
      </c>
      <c r="G35" s="31">
        <f t="shared" si="5"/>
        <v>19277.995619999998</v>
      </c>
      <c r="H35" s="75">
        <f t="shared" si="6"/>
        <v>334.89337999999998</v>
      </c>
      <c r="I35" s="59">
        <f t="shared" si="7"/>
        <v>0.1078128969824026</v>
      </c>
      <c r="J35" s="76">
        <f t="shared" si="8"/>
        <v>8244.8494399999981</v>
      </c>
      <c r="K35" s="61">
        <f t="shared" si="9"/>
        <v>0.74727999661108435</v>
      </c>
      <c r="L35" s="1"/>
      <c r="M35" s="2"/>
    </row>
    <row r="36" spans="1:13" s="3" customFormat="1" x14ac:dyDescent="0.2">
      <c r="A36" s="10" t="s">
        <v>9</v>
      </c>
      <c r="B36" s="12">
        <v>11900.35799</v>
      </c>
      <c r="C36" s="12">
        <v>37858.927739999999</v>
      </c>
      <c r="D36" s="34">
        <v>11409.865159999999</v>
      </c>
      <c r="E36" s="34">
        <v>11192.878839999999</v>
      </c>
      <c r="F36" s="34">
        <v>10657.334859999999</v>
      </c>
      <c r="G36" s="31">
        <f t="shared" si="5"/>
        <v>33260.078859999994</v>
      </c>
      <c r="H36" s="75">
        <f t="shared" si="6"/>
        <v>-1243.0231300000014</v>
      </c>
      <c r="I36" s="59">
        <f t="shared" si="7"/>
        <v>-0.10445258294284321</v>
      </c>
      <c r="J36" s="76">
        <f t="shared" si="8"/>
        <v>-4598.848880000005</v>
      </c>
      <c r="K36" s="61">
        <f t="shared" si="9"/>
        <v>-0.12147329981406407</v>
      </c>
      <c r="L36" s="1"/>
      <c r="M36" s="2"/>
    </row>
    <row r="37" spans="1:13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1">
        <f t="shared" si="5"/>
        <v>695.49495999999999</v>
      </c>
      <c r="H37" s="75">
        <f t="shared" si="6"/>
        <v>0</v>
      </c>
      <c r="I37" s="59">
        <v>0</v>
      </c>
      <c r="J37" s="76">
        <f t="shared" si="8"/>
        <v>695.49495999999999</v>
      </c>
      <c r="K37" s="61">
        <v>0</v>
      </c>
      <c r="L37" s="1"/>
      <c r="M37" s="2"/>
    </row>
    <row r="38" spans="1:13" s="3" customFormat="1" x14ac:dyDescent="0.2">
      <c r="A38" s="10" t="s">
        <v>11</v>
      </c>
      <c r="B38" s="12">
        <v>0</v>
      </c>
      <c r="C38" s="12">
        <v>0</v>
      </c>
      <c r="D38" s="34">
        <v>0</v>
      </c>
      <c r="E38" s="34">
        <v>20</v>
      </c>
      <c r="F38" s="34">
        <v>40</v>
      </c>
      <c r="G38" s="31">
        <f t="shared" si="5"/>
        <v>60</v>
      </c>
      <c r="H38" s="75">
        <f t="shared" si="6"/>
        <v>40</v>
      </c>
      <c r="I38" s="59">
        <v>0</v>
      </c>
      <c r="J38" s="76">
        <f t="shared" si="8"/>
        <v>60</v>
      </c>
      <c r="K38" s="61">
        <v>0</v>
      </c>
      <c r="L38" s="1"/>
      <c r="M38" s="2"/>
    </row>
    <row r="39" spans="1:13" s="3" customFormat="1" x14ac:dyDescent="0.2">
      <c r="A39" s="10" t="s">
        <v>12</v>
      </c>
      <c r="B39" s="12">
        <v>2840.6681399999998</v>
      </c>
      <c r="C39" s="12">
        <v>19275.760479999997</v>
      </c>
      <c r="D39" s="34">
        <v>9722.843710000001</v>
      </c>
      <c r="E39" s="34">
        <v>16844.037549999997</v>
      </c>
      <c r="F39" s="34">
        <v>7151.3825199999992</v>
      </c>
      <c r="G39" s="31">
        <f t="shared" si="5"/>
        <v>33718.263779999994</v>
      </c>
      <c r="H39" s="75">
        <f t="shared" si="6"/>
        <v>4310.7143799999994</v>
      </c>
      <c r="I39" s="59">
        <f t="shared" si="7"/>
        <v>1.5175001681118583</v>
      </c>
      <c r="J39" s="76">
        <f t="shared" si="8"/>
        <v>14442.503299999997</v>
      </c>
      <c r="K39" s="61">
        <f t="shared" si="9"/>
        <v>0.74925725057567227</v>
      </c>
      <c r="L39" s="1"/>
      <c r="M39" s="2"/>
    </row>
    <row r="40" spans="1:13" s="3" customFormat="1" x14ac:dyDescent="0.2">
      <c r="A40" s="10" t="s">
        <v>13</v>
      </c>
      <c r="B40" s="12">
        <v>40393.776130000006</v>
      </c>
      <c r="C40" s="12">
        <v>124227.33776000002</v>
      </c>
      <c r="D40" s="34">
        <v>57780.597409999995</v>
      </c>
      <c r="E40" s="34">
        <v>29277.326100000002</v>
      </c>
      <c r="F40" s="34">
        <v>13381.28053</v>
      </c>
      <c r="G40" s="31">
        <f t="shared" si="5"/>
        <v>100439.20404</v>
      </c>
      <c r="H40" s="75">
        <f t="shared" si="6"/>
        <v>-27012.495600000006</v>
      </c>
      <c r="I40" s="59">
        <f t="shared" si="7"/>
        <v>-0.66872915057669313</v>
      </c>
      <c r="J40" s="76">
        <f t="shared" si="8"/>
        <v>-23788.133720000027</v>
      </c>
      <c r="K40" s="61">
        <f t="shared" si="9"/>
        <v>-0.19148871857784888</v>
      </c>
      <c r="L40" s="1"/>
      <c r="M40" s="2"/>
    </row>
    <row r="41" spans="1:13" s="3" customFormat="1" x14ac:dyDescent="0.2">
      <c r="A41" s="10" t="s">
        <v>14</v>
      </c>
      <c r="B41" s="12">
        <v>36819.01526</v>
      </c>
      <c r="C41" s="12">
        <v>109615.75092999999</v>
      </c>
      <c r="D41" s="34">
        <v>45679.313889999998</v>
      </c>
      <c r="E41" s="34">
        <v>44260.640850000003</v>
      </c>
      <c r="F41" s="34">
        <v>36232.645450000004</v>
      </c>
      <c r="G41" s="31">
        <f t="shared" si="5"/>
        <v>126172.60019</v>
      </c>
      <c r="H41" s="75">
        <f t="shared" si="6"/>
        <v>-586.36980999999651</v>
      </c>
      <c r="I41" s="59">
        <f t="shared" si="7"/>
        <v>-1.5925733099033335E-2</v>
      </c>
      <c r="J41" s="76">
        <f t="shared" si="8"/>
        <v>16556.849260000003</v>
      </c>
      <c r="K41" s="61">
        <f t="shared" si="9"/>
        <v>0.15104443585459815</v>
      </c>
      <c r="L41" s="1"/>
      <c r="M41" s="2"/>
    </row>
    <row r="42" spans="1:13" s="3" customFormat="1" x14ac:dyDescent="0.2">
      <c r="A42" s="10" t="s">
        <v>15</v>
      </c>
      <c r="B42" s="12">
        <v>6223.7905000000001</v>
      </c>
      <c r="C42" s="12">
        <v>9516.5101099999993</v>
      </c>
      <c r="D42" s="34">
        <v>416.60043000000002</v>
      </c>
      <c r="E42" s="34">
        <v>716.11102000000005</v>
      </c>
      <c r="F42" s="34">
        <v>882.68942000000004</v>
      </c>
      <c r="G42" s="31">
        <f t="shared" si="5"/>
        <v>2015.4008699999999</v>
      </c>
      <c r="H42" s="75">
        <f t="shared" si="6"/>
        <v>-5341.1010800000004</v>
      </c>
      <c r="I42" s="59">
        <f t="shared" si="7"/>
        <v>-0.85817494660207472</v>
      </c>
      <c r="J42" s="76">
        <f t="shared" si="8"/>
        <v>-7501.1092399999998</v>
      </c>
      <c r="K42" s="61">
        <f t="shared" si="9"/>
        <v>-0.78822059276938017</v>
      </c>
      <c r="L42" s="1"/>
      <c r="M42" s="2"/>
    </row>
    <row r="43" spans="1:13" s="3" customFormat="1" x14ac:dyDescent="0.2">
      <c r="A43" s="10" t="s">
        <v>16</v>
      </c>
      <c r="B43" s="12">
        <v>37720.025919999993</v>
      </c>
      <c r="C43" s="12">
        <v>103772.49146999998</v>
      </c>
      <c r="D43" s="34">
        <v>24655.748360000001</v>
      </c>
      <c r="E43" s="34">
        <v>32861.728049999998</v>
      </c>
      <c r="F43" s="34">
        <v>28725.28226</v>
      </c>
      <c r="G43" s="31">
        <f t="shared" si="5"/>
        <v>86242.75867000001</v>
      </c>
      <c r="H43" s="75">
        <f t="shared" si="6"/>
        <v>-8994.7436599999928</v>
      </c>
      <c r="I43" s="59">
        <f t="shared" si="7"/>
        <v>-0.23846069668872583</v>
      </c>
      <c r="J43" s="76">
        <f t="shared" si="8"/>
        <v>-17529.732799999969</v>
      </c>
      <c r="K43" s="61">
        <f t="shared" si="9"/>
        <v>-0.16892465962492298</v>
      </c>
      <c r="L43" s="1"/>
      <c r="M43" s="2"/>
    </row>
    <row r="44" spans="1:13" s="20" customFormat="1" x14ac:dyDescent="0.2">
      <c r="A44" s="6" t="s">
        <v>17</v>
      </c>
      <c r="B44" s="35">
        <v>310305.43644999998</v>
      </c>
      <c r="C44" s="17">
        <v>587701.48117999989</v>
      </c>
      <c r="D44" s="36">
        <v>174624.84946000003</v>
      </c>
      <c r="E44" s="36">
        <v>296745.19310999999</v>
      </c>
      <c r="F44" s="36">
        <v>320511.75442000001</v>
      </c>
      <c r="G44" s="31">
        <f t="shared" si="5"/>
        <v>791881.79699000006</v>
      </c>
      <c r="H44" s="75">
        <f t="shared" si="6"/>
        <v>10206.317970000033</v>
      </c>
      <c r="I44" s="59">
        <f t="shared" si="7"/>
        <v>3.2891199351077427E-2</v>
      </c>
      <c r="J44" s="76">
        <f t="shared" si="8"/>
        <v>204180.31581000017</v>
      </c>
      <c r="K44" s="61">
        <f t="shared" si="9"/>
        <v>0.34742181591926991</v>
      </c>
      <c r="L44" s="38"/>
      <c r="M44" s="2"/>
    </row>
    <row r="45" spans="1:13" s="3" customFormat="1" x14ac:dyDescent="0.2">
      <c r="B45" s="22"/>
      <c r="C45" s="23"/>
      <c r="D45" s="23"/>
      <c r="E45" s="23"/>
      <c r="F45" s="23"/>
      <c r="G45" s="23"/>
      <c r="H45" s="23"/>
      <c r="I45" s="74"/>
      <c r="K45" s="40"/>
      <c r="L45" s="1"/>
      <c r="M45" s="2"/>
    </row>
    <row r="46" spans="1:13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K46" s="39"/>
      <c r="L46" s="1"/>
      <c r="M46" s="2"/>
    </row>
    <row r="47" spans="1:13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K47" s="40"/>
      <c r="L47" s="1"/>
      <c r="M47" s="2"/>
    </row>
    <row r="48" spans="1:13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K48" s="40"/>
      <c r="L48" s="1"/>
      <c r="M48" s="2"/>
    </row>
    <row r="51" spans="1:13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"/>
      <c r="M51" s="2"/>
    </row>
    <row r="52" spans="1:13" s="3" customFormat="1" x14ac:dyDescent="0.2">
      <c r="A52" s="155" t="str">
        <f>+A28</f>
        <v>PERIODO: Marzo 2018-2019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"/>
      <c r="M52" s="2"/>
    </row>
    <row r="53" spans="1:13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"/>
      <c r="M53" s="2"/>
    </row>
    <row r="54" spans="1:13" s="3" customFormat="1" x14ac:dyDescent="0.2">
      <c r="A54" s="57"/>
      <c r="B54" s="57"/>
      <c r="C54" s="57"/>
      <c r="D54" s="5"/>
      <c r="E54" s="5"/>
      <c r="F54" s="5"/>
      <c r="G54" s="5"/>
      <c r="H54" s="5"/>
      <c r="I54" s="5"/>
      <c r="J54" s="57"/>
      <c r="L54" s="1"/>
      <c r="M54" s="2"/>
    </row>
    <row r="55" spans="1:13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3"/>
      <c r="H55" s="161" t="str">
        <f>+H31</f>
        <v>Variación Mar. 19/18</v>
      </c>
      <c r="I55" s="163"/>
      <c r="J55" s="158" t="str">
        <f>+J31</f>
        <v>Variación Ene-Mar. 19/18</v>
      </c>
      <c r="K55" s="158"/>
      <c r="L55" s="1"/>
      <c r="M55" s="2"/>
    </row>
    <row r="56" spans="1:13" s="3" customFormat="1" x14ac:dyDescent="0.2">
      <c r="A56" s="157"/>
      <c r="B56" s="6" t="s">
        <v>48</v>
      </c>
      <c r="C56" s="58" t="str">
        <f>+C32</f>
        <v>Ene.-Mar. 18 ®</v>
      </c>
      <c r="D56" s="8" t="s">
        <v>28</v>
      </c>
      <c r="E56" s="8" t="s">
        <v>35</v>
      </c>
      <c r="F56" s="8" t="s">
        <v>43</v>
      </c>
      <c r="G56" s="8" t="str">
        <f>+G32</f>
        <v xml:space="preserve"> Ene-Mar. 19 (P)</v>
      </c>
      <c r="H56" s="8" t="s">
        <v>4</v>
      </c>
      <c r="I56" s="8" t="s">
        <v>5</v>
      </c>
      <c r="J56" s="9" t="s">
        <v>4</v>
      </c>
      <c r="K56" s="58" t="s">
        <v>5</v>
      </c>
      <c r="L56" s="1"/>
      <c r="M56" s="2"/>
    </row>
    <row r="57" spans="1:13" s="3" customFormat="1" x14ac:dyDescent="0.2">
      <c r="A57" s="10" t="s">
        <v>6</v>
      </c>
      <c r="B57" s="10">
        <v>120</v>
      </c>
      <c r="C57" s="41">
        <v>6370.6358399999999</v>
      </c>
      <c r="D57" s="42">
        <v>680.48506000000009</v>
      </c>
      <c r="E57" s="42">
        <v>10</v>
      </c>
      <c r="F57" s="42">
        <v>930.16723000000002</v>
      </c>
      <c r="G57" s="42">
        <f>+SUM(D57:F57)</f>
        <v>1620.65229</v>
      </c>
      <c r="H57" s="42">
        <f>+F57-B57</f>
        <v>810.16723000000002</v>
      </c>
      <c r="I57" s="65">
        <f>+F57/B57-1</f>
        <v>6.7513935833333338</v>
      </c>
      <c r="J57" s="43">
        <f>+G57-C57</f>
        <v>-4749.9835499999999</v>
      </c>
      <c r="K57" s="33">
        <f>+G57/C57-1</f>
        <v>-0.74560588131184091</v>
      </c>
      <c r="L57" s="1"/>
      <c r="M57" s="2"/>
    </row>
    <row r="58" spans="1:13" s="3" customFormat="1" x14ac:dyDescent="0.2">
      <c r="A58" s="10" t="s">
        <v>7</v>
      </c>
      <c r="B58" s="10">
        <v>123320.28664000001</v>
      </c>
      <c r="C58" s="41">
        <v>240642.01605999999</v>
      </c>
      <c r="D58" s="42">
        <v>63524.791700000002</v>
      </c>
      <c r="E58" s="42">
        <v>51876.977679999996</v>
      </c>
      <c r="F58" s="42">
        <v>43089.236079999995</v>
      </c>
      <c r="G58" s="42">
        <f t="shared" ref="G58:G68" si="10">+SUM(D58:F58)</f>
        <v>158491.00545999999</v>
      </c>
      <c r="H58" s="42">
        <f t="shared" ref="H58:H68" si="11">+F58-B58</f>
        <v>-80231.050560000003</v>
      </c>
      <c r="I58" s="65">
        <f t="shared" ref="I58:I68" si="12">+F58/B58-1</f>
        <v>-0.65059085367043235</v>
      </c>
      <c r="J58" s="43">
        <f t="shared" ref="J58:J68" si="13">+G58-C58</f>
        <v>-82151.010600000009</v>
      </c>
      <c r="K58" s="33">
        <f t="shared" ref="K58:K68" si="14">+G58/C58-1</f>
        <v>-0.34138265605087459</v>
      </c>
      <c r="L58" s="1"/>
      <c r="M58" s="2"/>
    </row>
    <row r="59" spans="1:13" s="3" customFormat="1" x14ac:dyDescent="0.2">
      <c r="A59" s="10" t="s">
        <v>8</v>
      </c>
      <c r="B59" s="10">
        <v>8670.4883900000004</v>
      </c>
      <c r="C59" s="41">
        <v>43399.749219999998</v>
      </c>
      <c r="D59" s="42">
        <v>13040.092960000002</v>
      </c>
      <c r="E59" s="42">
        <v>9653.4881400000013</v>
      </c>
      <c r="F59" s="42">
        <v>12052.386710000001</v>
      </c>
      <c r="G59" s="42">
        <f t="shared" si="10"/>
        <v>34745.967810000002</v>
      </c>
      <c r="H59" s="42">
        <f t="shared" si="11"/>
        <v>3381.8983200000002</v>
      </c>
      <c r="I59" s="65">
        <f t="shared" si="12"/>
        <v>0.39004703863054258</v>
      </c>
      <c r="J59" s="43">
        <f t="shared" si="13"/>
        <v>-8653.781409999996</v>
      </c>
      <c r="K59" s="33">
        <f t="shared" si="14"/>
        <v>-0.19939703720711954</v>
      </c>
      <c r="L59" s="1"/>
      <c r="M59" s="2"/>
    </row>
    <row r="60" spans="1:13" s="3" customFormat="1" x14ac:dyDescent="0.2">
      <c r="A60" s="10" t="s">
        <v>9</v>
      </c>
      <c r="B60" s="10">
        <v>30908.82936</v>
      </c>
      <c r="C60" s="41">
        <v>78371.757429999998</v>
      </c>
      <c r="D60" s="42">
        <v>38396.230620000002</v>
      </c>
      <c r="E60" s="42">
        <v>22302.111629999999</v>
      </c>
      <c r="F60" s="42">
        <v>32962.990709999998</v>
      </c>
      <c r="G60" s="42">
        <f t="shared" si="10"/>
        <v>93661.33296</v>
      </c>
      <c r="H60" s="42">
        <f t="shared" si="11"/>
        <v>2054.1613499999985</v>
      </c>
      <c r="I60" s="65">
        <f t="shared" si="12"/>
        <v>6.645872368943051E-2</v>
      </c>
      <c r="J60" s="43">
        <f t="shared" si="13"/>
        <v>15289.575530000002</v>
      </c>
      <c r="K60" s="33">
        <f t="shared" si="14"/>
        <v>0.19509037479038716</v>
      </c>
      <c r="L60" s="1"/>
      <c r="M60" s="2"/>
    </row>
    <row r="61" spans="1:13" s="3" customFormat="1" x14ac:dyDescent="0.2">
      <c r="A61" s="10" t="s">
        <v>10</v>
      </c>
      <c r="B61" s="10">
        <v>3867.4938499999998</v>
      </c>
      <c r="C61" s="41">
        <v>14286.975849999999</v>
      </c>
      <c r="D61" s="42">
        <v>4302.1433200000001</v>
      </c>
      <c r="E61" s="42">
        <v>11809.947700000001</v>
      </c>
      <c r="F61" s="42">
        <v>2213.9320499999999</v>
      </c>
      <c r="G61" s="42">
        <f t="shared" si="10"/>
        <v>18326.023069999999</v>
      </c>
      <c r="H61" s="42">
        <f t="shared" si="11"/>
        <v>-1653.5617999999999</v>
      </c>
      <c r="I61" s="65">
        <f t="shared" si="12"/>
        <v>-0.42755382791365004</v>
      </c>
      <c r="J61" s="43">
        <f t="shared" si="13"/>
        <v>4039.0472200000004</v>
      </c>
      <c r="K61" s="33">
        <f t="shared" si="14"/>
        <v>0.28270833956788688</v>
      </c>
      <c r="L61" s="1"/>
      <c r="M61" s="2"/>
    </row>
    <row r="62" spans="1:13" s="3" customFormat="1" x14ac:dyDescent="0.2">
      <c r="A62" s="10" t="s">
        <v>11</v>
      </c>
      <c r="B62" s="10">
        <v>646.27456000000006</v>
      </c>
      <c r="C62" s="41">
        <v>3934.6504299999997</v>
      </c>
      <c r="D62" s="42">
        <v>5571.1888799999997</v>
      </c>
      <c r="E62" s="42">
        <v>6235.1390700000002</v>
      </c>
      <c r="F62" s="42">
        <v>2799.95118</v>
      </c>
      <c r="G62" s="42">
        <f t="shared" si="10"/>
        <v>14606.279129999999</v>
      </c>
      <c r="H62" s="42">
        <f t="shared" si="11"/>
        <v>2153.6766200000002</v>
      </c>
      <c r="I62" s="65">
        <f t="shared" si="12"/>
        <v>3.3324483946884742</v>
      </c>
      <c r="J62" s="43">
        <f t="shared" si="13"/>
        <v>10671.628699999999</v>
      </c>
      <c r="K62" s="33">
        <f t="shared" si="14"/>
        <v>2.7122177407765293</v>
      </c>
      <c r="L62" s="1"/>
      <c r="M62" s="2"/>
    </row>
    <row r="63" spans="1:13" s="3" customFormat="1" x14ac:dyDescent="0.2">
      <c r="A63" s="10" t="s">
        <v>12</v>
      </c>
      <c r="B63" s="10">
        <v>914410.60697000008</v>
      </c>
      <c r="C63" s="41">
        <v>2743664.4917100002</v>
      </c>
      <c r="D63" s="42">
        <v>980448.41969999997</v>
      </c>
      <c r="E63" s="42">
        <v>839836.20871000004</v>
      </c>
      <c r="F63" s="42">
        <v>814102.27343000006</v>
      </c>
      <c r="G63" s="42">
        <f t="shared" si="10"/>
        <v>2634386.9018399999</v>
      </c>
      <c r="H63" s="42">
        <f t="shared" si="11"/>
        <v>-100308.33354000002</v>
      </c>
      <c r="I63" s="65">
        <f t="shared" si="12"/>
        <v>-0.10969725501367777</v>
      </c>
      <c r="J63" s="43">
        <f t="shared" si="13"/>
        <v>-109277.58987000026</v>
      </c>
      <c r="K63" s="33">
        <f t="shared" si="14"/>
        <v>-3.9829064450184526E-2</v>
      </c>
      <c r="L63" s="1"/>
      <c r="M63" s="2"/>
    </row>
    <row r="64" spans="1:13" s="3" customFormat="1" x14ac:dyDescent="0.2">
      <c r="A64" s="10" t="s">
        <v>13</v>
      </c>
      <c r="B64" s="10">
        <v>301565.54580999998</v>
      </c>
      <c r="C64" s="41">
        <v>821282.08125000005</v>
      </c>
      <c r="D64" s="42">
        <v>431429.65794999996</v>
      </c>
      <c r="E64" s="42">
        <v>368318.18977</v>
      </c>
      <c r="F64" s="42">
        <v>427868.10559999995</v>
      </c>
      <c r="G64" s="42">
        <f t="shared" si="10"/>
        <v>1227615.9533199999</v>
      </c>
      <c r="H64" s="42">
        <f t="shared" si="11"/>
        <v>126302.55978999997</v>
      </c>
      <c r="I64" s="65">
        <f t="shared" si="12"/>
        <v>0.41882291112120718</v>
      </c>
      <c r="J64" s="43">
        <f t="shared" si="13"/>
        <v>406333.87206999981</v>
      </c>
      <c r="K64" s="33">
        <f t="shared" si="14"/>
        <v>0.49475555518215542</v>
      </c>
      <c r="L64" s="1"/>
      <c r="M64" s="2"/>
    </row>
    <row r="65" spans="1:13" s="3" customFormat="1" x14ac:dyDescent="0.2">
      <c r="A65" s="10" t="s">
        <v>14</v>
      </c>
      <c r="B65" s="10">
        <v>154457.83161000002</v>
      </c>
      <c r="C65" s="41">
        <v>457670.63332000002</v>
      </c>
      <c r="D65" s="42">
        <v>131579.31104</v>
      </c>
      <c r="E65" s="42">
        <v>128402.32518000001</v>
      </c>
      <c r="F65" s="42">
        <v>120354.24101000001</v>
      </c>
      <c r="G65" s="42">
        <f t="shared" si="10"/>
        <v>380335.87723000004</v>
      </c>
      <c r="H65" s="42">
        <f t="shared" si="11"/>
        <v>-34103.59060000001</v>
      </c>
      <c r="I65" s="65">
        <f t="shared" si="12"/>
        <v>-0.22079547695652135</v>
      </c>
      <c r="J65" s="43">
        <f t="shared" si="13"/>
        <v>-77334.756089999981</v>
      </c>
      <c r="K65" s="33">
        <f t="shared" si="14"/>
        <v>-0.16897469590522773</v>
      </c>
      <c r="L65" s="1"/>
      <c r="M65" s="2"/>
    </row>
    <row r="66" spans="1:13" s="3" customFormat="1" x14ac:dyDescent="0.2">
      <c r="A66" s="10" t="s">
        <v>15</v>
      </c>
      <c r="B66" s="10">
        <v>223215.58754000001</v>
      </c>
      <c r="C66" s="41">
        <v>597236.22508999996</v>
      </c>
      <c r="D66" s="42">
        <v>207941.54676999999</v>
      </c>
      <c r="E66" s="42">
        <v>173670.20720999996</v>
      </c>
      <c r="F66" s="42">
        <v>257696.84705000001</v>
      </c>
      <c r="G66" s="42">
        <f t="shared" si="10"/>
        <v>639308.6010299999</v>
      </c>
      <c r="H66" s="42">
        <f t="shared" si="11"/>
        <v>34481.259510000004</v>
      </c>
      <c r="I66" s="65">
        <f t="shared" si="12"/>
        <v>0.15447514167809184</v>
      </c>
      <c r="J66" s="43">
        <f t="shared" si="13"/>
        <v>42072.37593999994</v>
      </c>
      <c r="K66" s="33">
        <f t="shared" si="14"/>
        <v>7.0445117312935679E-2</v>
      </c>
      <c r="L66" s="1"/>
      <c r="M66" s="2"/>
    </row>
    <row r="67" spans="1:13" s="3" customFormat="1" x14ac:dyDescent="0.2">
      <c r="A67" s="10" t="s">
        <v>16</v>
      </c>
      <c r="B67" s="10">
        <v>229502.17807999998</v>
      </c>
      <c r="C67" s="41">
        <v>579683.33791</v>
      </c>
      <c r="D67" s="42">
        <v>197142.87302999996</v>
      </c>
      <c r="E67" s="42">
        <v>228626.76726999998</v>
      </c>
      <c r="F67" s="42">
        <v>217326.07296000002</v>
      </c>
      <c r="G67" s="42">
        <f t="shared" si="10"/>
        <v>643095.71325999999</v>
      </c>
      <c r="H67" s="42">
        <f t="shared" si="11"/>
        <v>-12176.105119999964</v>
      </c>
      <c r="I67" s="65">
        <f t="shared" si="12"/>
        <v>-5.30544207548026E-2</v>
      </c>
      <c r="J67" s="43">
        <f t="shared" si="13"/>
        <v>63412.375349999988</v>
      </c>
      <c r="K67" s="33">
        <f t="shared" si="14"/>
        <v>0.10939140596765817</v>
      </c>
      <c r="L67" s="1"/>
      <c r="M67" s="2"/>
    </row>
    <row r="68" spans="1:13" s="3" customFormat="1" x14ac:dyDescent="0.2">
      <c r="A68" s="6" t="s">
        <v>17</v>
      </c>
      <c r="B68" s="44">
        <v>1990685.1228100001</v>
      </c>
      <c r="C68" s="45">
        <v>5586542.5541099999</v>
      </c>
      <c r="D68" s="36">
        <v>2074056.7410299999</v>
      </c>
      <c r="E68" s="36">
        <v>1840741.3623600001</v>
      </c>
      <c r="F68" s="36">
        <v>1931396.20401</v>
      </c>
      <c r="G68" s="42">
        <f t="shared" si="10"/>
        <v>5846194.3073999994</v>
      </c>
      <c r="H68" s="42">
        <f t="shared" si="11"/>
        <v>-59288.918800000101</v>
      </c>
      <c r="I68" s="65">
        <f t="shared" si="12"/>
        <v>-2.9783172698005345E-2</v>
      </c>
      <c r="J68" s="43">
        <f t="shared" si="13"/>
        <v>259651.75328999944</v>
      </c>
      <c r="K68" s="33">
        <f t="shared" si="14"/>
        <v>4.6478076695034565E-2</v>
      </c>
      <c r="L68" s="1"/>
      <c r="M68" s="2"/>
    </row>
    <row r="69" spans="1:13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1"/>
      <c r="M69" s="2"/>
    </row>
    <row r="70" spans="1:13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L70" s="1"/>
      <c r="M70" s="2"/>
    </row>
    <row r="71" spans="1:13" s="3" customFormat="1" x14ac:dyDescent="0.2">
      <c r="A71" s="3" t="s">
        <v>19</v>
      </c>
      <c r="B71" s="22"/>
      <c r="C71" s="22"/>
      <c r="D71" s="23"/>
      <c r="E71" s="23"/>
      <c r="F71" s="23"/>
      <c r="G71" s="23"/>
      <c r="H71" s="23"/>
      <c r="I71" s="23"/>
      <c r="L71" s="1"/>
      <c r="M71" s="2"/>
    </row>
    <row r="72" spans="1:13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1"/>
      <c r="M72" s="2"/>
    </row>
    <row r="73" spans="1:13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5" spans="1:13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"/>
      <c r="M75" s="2"/>
    </row>
    <row r="76" spans="1:13" s="3" customFormat="1" x14ac:dyDescent="0.2">
      <c r="A76" s="155" t="str">
        <f>+A52</f>
        <v>PERIODO: Marzo 2018-2019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"/>
      <c r="M76" s="2"/>
    </row>
    <row r="77" spans="1:13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"/>
      <c r="M77" s="2"/>
    </row>
    <row r="78" spans="1:13" s="3" customFormat="1" x14ac:dyDescent="0.2">
      <c r="A78" s="57"/>
      <c r="B78" s="57"/>
      <c r="C78" s="57"/>
      <c r="D78" s="5"/>
      <c r="E78" s="5"/>
      <c r="F78" s="5"/>
      <c r="G78" s="5"/>
      <c r="H78" s="5"/>
      <c r="I78" s="5"/>
      <c r="J78" s="57"/>
      <c r="L78" s="1"/>
      <c r="M78" s="2"/>
    </row>
    <row r="79" spans="1:13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3"/>
      <c r="H79" s="161" t="str">
        <f>+H55</f>
        <v>Variación Mar. 19/18</v>
      </c>
      <c r="I79" s="163"/>
      <c r="J79" s="158" t="str">
        <f>+J55</f>
        <v>Variación Ene-Mar. 19/18</v>
      </c>
      <c r="K79" s="158"/>
      <c r="L79" s="1"/>
      <c r="M79" s="2"/>
    </row>
    <row r="80" spans="1:13" s="3" customFormat="1" x14ac:dyDescent="0.2">
      <c r="A80" s="157"/>
      <c r="B80" s="6" t="s">
        <v>48</v>
      </c>
      <c r="C80" s="58" t="str">
        <f>+C56</f>
        <v>Ene.-Mar. 18 ®</v>
      </c>
      <c r="D80" s="8" t="s">
        <v>28</v>
      </c>
      <c r="E80" s="8" t="s">
        <v>35</v>
      </c>
      <c r="F80" s="8" t="s">
        <v>43</v>
      </c>
      <c r="G80" s="8" t="str">
        <f>+G56</f>
        <v xml:space="preserve"> Ene-Mar. 19 (P)</v>
      </c>
      <c r="H80" s="8" t="s">
        <v>4</v>
      </c>
      <c r="I80" s="8" t="s">
        <v>5</v>
      </c>
      <c r="J80" s="9" t="s">
        <v>4</v>
      </c>
      <c r="K80" s="58" t="s">
        <v>5</v>
      </c>
      <c r="L80" s="1"/>
      <c r="M80" s="2"/>
    </row>
    <row r="81" spans="1:13" s="3" customFormat="1" x14ac:dyDescent="0.2">
      <c r="A81" s="10" t="s">
        <v>6</v>
      </c>
      <c r="B81" s="10">
        <v>120</v>
      </c>
      <c r="C81" s="42">
        <v>120</v>
      </c>
      <c r="D81" s="47">
        <v>680.48506000000009</v>
      </c>
      <c r="E81" s="47">
        <v>10</v>
      </c>
      <c r="F81" s="47">
        <v>5</v>
      </c>
      <c r="G81" s="47">
        <f>+SUM(D81:F81)</f>
        <v>695.48506000000009</v>
      </c>
      <c r="H81" s="12">
        <f>+F81-B81</f>
        <v>-115</v>
      </c>
      <c r="I81" s="59">
        <f>+F81/B81-1</f>
        <v>-0.95833333333333337</v>
      </c>
      <c r="J81" s="13">
        <f>+G81-C81</f>
        <v>575.48506000000009</v>
      </c>
      <c r="K81" s="61">
        <f>+G81/C81-1</f>
        <v>4.7957088333333342</v>
      </c>
      <c r="L81" s="1"/>
      <c r="M81" s="2"/>
    </row>
    <row r="82" spans="1:13" s="3" customFormat="1" x14ac:dyDescent="0.2">
      <c r="A82" s="10" t="s">
        <v>7</v>
      </c>
      <c r="B82" s="10">
        <v>61686.0959</v>
      </c>
      <c r="C82" s="42">
        <v>143508.84561000002</v>
      </c>
      <c r="D82" s="47">
        <v>36770.569289999999</v>
      </c>
      <c r="E82" s="47">
        <v>6837.6259899999995</v>
      </c>
      <c r="F82" s="47">
        <v>13789.203979999998</v>
      </c>
      <c r="G82" s="47">
        <f t="shared" ref="G82:G92" si="15">+SUM(D82:F82)</f>
        <v>57397.399259999998</v>
      </c>
      <c r="H82" s="12">
        <f t="shared" ref="H82:H92" si="16">+F82-B82</f>
        <v>-47896.891920000002</v>
      </c>
      <c r="I82" s="59">
        <f t="shared" ref="I82:I92" si="17">+F82/B82-1</f>
        <v>-0.77646171671564646</v>
      </c>
      <c r="J82" s="13">
        <f t="shared" ref="J82:J92" si="18">+G82-C82</f>
        <v>-86111.446350000013</v>
      </c>
      <c r="K82" s="61">
        <f t="shared" ref="K82:K92" si="19">+G82/C82-1</f>
        <v>-0.6000427777394064</v>
      </c>
      <c r="L82" s="1"/>
      <c r="M82" s="2"/>
    </row>
    <row r="83" spans="1:13" s="3" customFormat="1" x14ac:dyDescent="0.2">
      <c r="A83" s="10" t="s">
        <v>8</v>
      </c>
      <c r="B83" s="10">
        <v>5521.499890000001</v>
      </c>
      <c r="C83" s="42">
        <v>24362.655120000003</v>
      </c>
      <c r="D83" s="47">
        <v>7053.0525199999993</v>
      </c>
      <c r="E83" s="47">
        <v>4316.7376299999996</v>
      </c>
      <c r="F83" s="47">
        <v>4433.4070400000001</v>
      </c>
      <c r="G83" s="47">
        <f t="shared" si="15"/>
        <v>15803.197189999999</v>
      </c>
      <c r="H83" s="12">
        <f t="shared" si="16"/>
        <v>-1088.0928500000009</v>
      </c>
      <c r="I83" s="59">
        <f t="shared" si="17"/>
        <v>-0.19706472365790462</v>
      </c>
      <c r="J83" s="13">
        <f t="shared" si="18"/>
        <v>-8559.4579300000041</v>
      </c>
      <c r="K83" s="61">
        <f t="shared" si="19"/>
        <v>-0.35133518443863287</v>
      </c>
      <c r="L83" s="1"/>
      <c r="M83" s="2"/>
    </row>
    <row r="84" spans="1:13" s="3" customFormat="1" x14ac:dyDescent="0.2">
      <c r="A84" s="10" t="s">
        <v>9</v>
      </c>
      <c r="B84" s="10">
        <v>20342.13709</v>
      </c>
      <c r="C84" s="42">
        <v>55440.885779999997</v>
      </c>
      <c r="D84" s="47">
        <v>29283.097730000001</v>
      </c>
      <c r="E84" s="47">
        <v>19908.712520000001</v>
      </c>
      <c r="F84" s="47">
        <v>21929.540209999999</v>
      </c>
      <c r="G84" s="47">
        <f t="shared" si="15"/>
        <v>71121.350460000001</v>
      </c>
      <c r="H84" s="12">
        <f t="shared" si="16"/>
        <v>1587.403119999999</v>
      </c>
      <c r="I84" s="59">
        <f t="shared" si="17"/>
        <v>7.8035218865000644E-2</v>
      </c>
      <c r="J84" s="13">
        <f t="shared" si="18"/>
        <v>15680.464680000005</v>
      </c>
      <c r="K84" s="61">
        <f t="shared" si="19"/>
        <v>0.28283214561583803</v>
      </c>
      <c r="L84" s="1"/>
      <c r="M84" s="2"/>
    </row>
    <row r="85" spans="1:13" s="3" customFormat="1" x14ac:dyDescent="0.2">
      <c r="A85" s="10" t="s">
        <v>10</v>
      </c>
      <c r="B85" s="10">
        <v>1843.0989099999999</v>
      </c>
      <c r="C85" s="42">
        <v>7824.0407599999999</v>
      </c>
      <c r="D85" s="47">
        <v>4101.8339900000001</v>
      </c>
      <c r="E85" s="47">
        <v>3188.9175599999999</v>
      </c>
      <c r="F85" s="47">
        <v>1690.0227199999999</v>
      </c>
      <c r="G85" s="47">
        <f t="shared" si="15"/>
        <v>8980.7742699999999</v>
      </c>
      <c r="H85" s="12">
        <f t="shared" si="16"/>
        <v>-153.07619</v>
      </c>
      <c r="I85" s="59">
        <f t="shared" si="17"/>
        <v>-8.3053703287144787E-2</v>
      </c>
      <c r="J85" s="13">
        <f t="shared" si="18"/>
        <v>1156.73351</v>
      </c>
      <c r="K85" s="61">
        <f t="shared" si="19"/>
        <v>0.14784349231841176</v>
      </c>
      <c r="L85" s="1"/>
      <c r="M85" s="2"/>
    </row>
    <row r="86" spans="1:13" s="3" customFormat="1" x14ac:dyDescent="0.2">
      <c r="A86" s="10" t="s">
        <v>11</v>
      </c>
      <c r="B86" s="10">
        <v>146.24456000000001</v>
      </c>
      <c r="C86" s="42">
        <v>3256.7271900000005</v>
      </c>
      <c r="D86" s="47">
        <v>368.90692999999999</v>
      </c>
      <c r="E86" s="47">
        <v>115.13907</v>
      </c>
      <c r="F86" s="47">
        <v>118.74814000000001</v>
      </c>
      <c r="G86" s="47">
        <f t="shared" si="15"/>
        <v>602.79413999999997</v>
      </c>
      <c r="H86" s="12">
        <f t="shared" si="16"/>
        <v>-27.496420000000001</v>
      </c>
      <c r="I86" s="59">
        <f t="shared" si="17"/>
        <v>-0.18801670298026807</v>
      </c>
      <c r="J86" s="13">
        <f t="shared" si="18"/>
        <v>-2653.9330500000005</v>
      </c>
      <c r="K86" s="61">
        <f t="shared" si="19"/>
        <v>-0.81490800277931785</v>
      </c>
      <c r="L86" s="1"/>
      <c r="M86" s="2"/>
    </row>
    <row r="87" spans="1:13" s="3" customFormat="1" x14ac:dyDescent="0.2">
      <c r="A87" s="10" t="s">
        <v>12</v>
      </c>
      <c r="B87" s="10">
        <v>417105.94988999999</v>
      </c>
      <c r="C87" s="42">
        <v>1187463.7747599999</v>
      </c>
      <c r="D87" s="47">
        <v>454441.82799999998</v>
      </c>
      <c r="E87" s="47">
        <v>334264.74586000002</v>
      </c>
      <c r="F87" s="47">
        <v>322579.53398000001</v>
      </c>
      <c r="G87" s="47">
        <f t="shared" si="15"/>
        <v>1111286.10784</v>
      </c>
      <c r="H87" s="12">
        <f t="shared" si="16"/>
        <v>-94526.415909999982</v>
      </c>
      <c r="I87" s="59">
        <f t="shared" si="17"/>
        <v>-0.22662447259486151</v>
      </c>
      <c r="J87" s="13">
        <f t="shared" si="18"/>
        <v>-76177.666919999989</v>
      </c>
      <c r="K87" s="61">
        <f t="shared" si="19"/>
        <v>-6.4151571221948589E-2</v>
      </c>
      <c r="L87" s="1"/>
      <c r="M87" s="2"/>
    </row>
    <row r="88" spans="1:13" s="3" customFormat="1" x14ac:dyDescent="0.2">
      <c r="A88" s="10" t="s">
        <v>13</v>
      </c>
      <c r="B88" s="10">
        <v>68256.231750000006</v>
      </c>
      <c r="C88" s="42">
        <v>184578.19821</v>
      </c>
      <c r="D88" s="47">
        <v>121976.51514</v>
      </c>
      <c r="E88" s="47">
        <v>58037.036409999993</v>
      </c>
      <c r="F88" s="47">
        <v>100003.94807</v>
      </c>
      <c r="G88" s="47">
        <f t="shared" si="15"/>
        <v>280017.49962000002</v>
      </c>
      <c r="H88" s="12">
        <f t="shared" si="16"/>
        <v>31747.716319999992</v>
      </c>
      <c r="I88" s="59">
        <f t="shared" si="17"/>
        <v>0.46512553514939659</v>
      </c>
      <c r="J88" s="13">
        <f t="shared" si="18"/>
        <v>95439.301410000015</v>
      </c>
      <c r="K88" s="61">
        <f t="shared" si="19"/>
        <v>0.51706703356924066</v>
      </c>
      <c r="L88" s="1"/>
      <c r="M88" s="2"/>
    </row>
    <row r="89" spans="1:13" s="3" customFormat="1" x14ac:dyDescent="0.2">
      <c r="A89" s="10" t="s">
        <v>14</v>
      </c>
      <c r="B89" s="10">
        <v>106513.88115</v>
      </c>
      <c r="C89" s="42">
        <v>306176.52335000003</v>
      </c>
      <c r="D89" s="47">
        <v>93819.229049999994</v>
      </c>
      <c r="E89" s="47">
        <v>91368.056730000011</v>
      </c>
      <c r="F89" s="47">
        <v>86568.682540000009</v>
      </c>
      <c r="G89" s="47">
        <f t="shared" si="15"/>
        <v>271755.96831999999</v>
      </c>
      <c r="H89" s="12">
        <f t="shared" si="16"/>
        <v>-19945.198609999992</v>
      </c>
      <c r="I89" s="59">
        <f t="shared" si="17"/>
        <v>-0.18725445354781345</v>
      </c>
      <c r="J89" s="13">
        <f t="shared" si="18"/>
        <v>-34420.555030000047</v>
      </c>
      <c r="K89" s="61">
        <f t="shared" si="19"/>
        <v>-0.1124206214552016</v>
      </c>
      <c r="L89" s="1"/>
      <c r="M89" s="2"/>
    </row>
    <row r="90" spans="1:13" s="3" customFormat="1" x14ac:dyDescent="0.2">
      <c r="A90" s="10" t="s">
        <v>15</v>
      </c>
      <c r="B90" s="10">
        <v>153307.14159000001</v>
      </c>
      <c r="C90" s="42">
        <v>435798.70392</v>
      </c>
      <c r="D90" s="47">
        <v>163312.71046999999</v>
      </c>
      <c r="E90" s="47">
        <v>114165.10252</v>
      </c>
      <c r="F90" s="47">
        <v>189588.98011999999</v>
      </c>
      <c r="G90" s="47">
        <f t="shared" si="15"/>
        <v>467066.79310999997</v>
      </c>
      <c r="H90" s="12">
        <f t="shared" si="16"/>
        <v>36281.838529999979</v>
      </c>
      <c r="I90" s="59">
        <f t="shared" si="17"/>
        <v>0.23666111150275726</v>
      </c>
      <c r="J90" s="13">
        <f t="shared" si="18"/>
        <v>31268.08918999997</v>
      </c>
      <c r="K90" s="61">
        <f t="shared" si="19"/>
        <v>7.1748926531318702E-2</v>
      </c>
      <c r="L90" s="1"/>
      <c r="M90" s="2"/>
    </row>
    <row r="91" spans="1:13" s="3" customFormat="1" x14ac:dyDescent="0.2">
      <c r="A91" s="10" t="s">
        <v>16</v>
      </c>
      <c r="B91" s="10">
        <v>127375.75202</v>
      </c>
      <c r="C91" s="42">
        <v>325298.28299000004</v>
      </c>
      <c r="D91" s="47">
        <v>103688.02539999998</v>
      </c>
      <c r="E91" s="47">
        <v>118186.14903999999</v>
      </c>
      <c r="F91" s="47">
        <v>113169.24786</v>
      </c>
      <c r="G91" s="47">
        <f t="shared" si="15"/>
        <v>335043.42229999998</v>
      </c>
      <c r="H91" s="12">
        <f t="shared" si="16"/>
        <v>-14206.504159999997</v>
      </c>
      <c r="I91" s="59">
        <f t="shared" si="17"/>
        <v>-0.11153224954282781</v>
      </c>
      <c r="J91" s="13">
        <f t="shared" si="18"/>
        <v>9745.1393099999405</v>
      </c>
      <c r="K91" s="61">
        <f t="shared" si="19"/>
        <v>2.9957549177410003E-2</v>
      </c>
      <c r="L91" s="1"/>
      <c r="M91" s="2"/>
    </row>
    <row r="92" spans="1:13" s="20" customFormat="1" x14ac:dyDescent="0.2">
      <c r="A92" s="6" t="s">
        <v>17</v>
      </c>
      <c r="B92" s="44">
        <v>962218.03275000001</v>
      </c>
      <c r="C92" s="36">
        <v>2673828.6376900002</v>
      </c>
      <c r="D92" s="48">
        <v>1015496.2535799999</v>
      </c>
      <c r="E92" s="48">
        <v>750398.22332999995</v>
      </c>
      <c r="F92" s="48">
        <v>853876.31466000003</v>
      </c>
      <c r="G92" s="47">
        <f t="shared" si="15"/>
        <v>2619770.7915699999</v>
      </c>
      <c r="H92" s="12">
        <f t="shared" si="16"/>
        <v>-108341.71808999998</v>
      </c>
      <c r="I92" s="59">
        <f t="shared" si="17"/>
        <v>-0.11259580926826063</v>
      </c>
      <c r="J92" s="13">
        <f t="shared" si="18"/>
        <v>-54057.846120000351</v>
      </c>
      <c r="K92" s="61">
        <f t="shared" si="19"/>
        <v>-2.0217393649692772E-2</v>
      </c>
      <c r="L92" s="38"/>
      <c r="M92" s="63"/>
    </row>
    <row r="93" spans="1:13" s="3" customFormat="1" x14ac:dyDescent="0.2">
      <c r="B93" s="22"/>
      <c r="C93" s="23"/>
      <c r="D93" s="23"/>
      <c r="E93" s="23"/>
      <c r="F93" s="23"/>
      <c r="G93" s="23"/>
      <c r="H93" s="23"/>
      <c r="I93" s="74"/>
      <c r="J93" s="49"/>
      <c r="L93" s="1"/>
      <c r="M93" s="2"/>
    </row>
    <row r="94" spans="1:13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L94" s="1"/>
      <c r="M94" s="2"/>
    </row>
    <row r="95" spans="1:13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L95" s="1"/>
      <c r="M95" s="2"/>
    </row>
    <row r="96" spans="1:13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L96" s="1"/>
      <c r="M96" s="2"/>
    </row>
    <row r="99" spans="1:14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"/>
      <c r="M99" s="2"/>
    </row>
    <row r="100" spans="1:14" s="3" customFormat="1" x14ac:dyDescent="0.2">
      <c r="A100" s="155" t="str">
        <f>+A76</f>
        <v>PERIODO: Marzo 2018-2019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"/>
      <c r="M100" s="2"/>
    </row>
    <row r="101" spans="1:14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"/>
      <c r="M101" s="2"/>
    </row>
    <row r="102" spans="1:14" s="3" customFormat="1" x14ac:dyDescent="0.2">
      <c r="A102" s="57"/>
      <c r="B102" s="57"/>
      <c r="C102" s="57"/>
      <c r="D102" s="5"/>
      <c r="E102" s="5"/>
      <c r="F102" s="5"/>
      <c r="G102" s="5"/>
      <c r="H102" s="5"/>
      <c r="I102" s="5"/>
      <c r="J102" s="57"/>
      <c r="L102" s="1"/>
      <c r="M102" s="2"/>
    </row>
    <row r="103" spans="1:14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3"/>
      <c r="H103" s="161" t="s">
        <v>44</v>
      </c>
      <c r="I103" s="163"/>
      <c r="J103" s="158" t="s">
        <v>45</v>
      </c>
      <c r="K103" s="158"/>
      <c r="L103" s="1"/>
      <c r="M103" s="2"/>
    </row>
    <row r="104" spans="1:14" s="3" customFormat="1" x14ac:dyDescent="0.2">
      <c r="A104" s="157"/>
      <c r="B104" s="6" t="s">
        <v>48</v>
      </c>
      <c r="C104" s="58" t="str">
        <f>+C80</f>
        <v>Ene.-Mar. 18 ®</v>
      </c>
      <c r="D104" s="8" t="s">
        <v>28</v>
      </c>
      <c r="E104" s="8" t="s">
        <v>35</v>
      </c>
      <c r="F104" s="8" t="s">
        <v>43</v>
      </c>
      <c r="G104" s="8" t="str">
        <f>+G80</f>
        <v xml:space="preserve"> Ene-Mar. 19 (P)</v>
      </c>
      <c r="H104" s="8" t="s">
        <v>4</v>
      </c>
      <c r="I104" s="8" t="s">
        <v>5</v>
      </c>
      <c r="J104" s="9" t="s">
        <v>4</v>
      </c>
      <c r="K104" s="58" t="s">
        <v>5</v>
      </c>
      <c r="L104" s="1"/>
      <c r="M104" s="2"/>
    </row>
    <row r="105" spans="1:14" s="3" customFormat="1" x14ac:dyDescent="0.2">
      <c r="A105" s="10" t="s">
        <v>6</v>
      </c>
      <c r="B105" s="10">
        <v>0</v>
      </c>
      <c r="C105" s="47">
        <v>6250.6358399999999</v>
      </c>
      <c r="D105" s="47">
        <v>0</v>
      </c>
      <c r="E105" s="47">
        <v>0</v>
      </c>
      <c r="F105" s="47">
        <v>925.16723000000002</v>
      </c>
      <c r="G105" s="47">
        <f>+SUM(D105:F105)</f>
        <v>925.16723000000002</v>
      </c>
      <c r="H105" s="12">
        <f>+F105-B105</f>
        <v>925.16723000000002</v>
      </c>
      <c r="I105" s="59">
        <v>0</v>
      </c>
      <c r="J105" s="13">
        <f>+G105-C105</f>
        <v>-5325.4686099999999</v>
      </c>
      <c r="K105" s="61">
        <f>+G105/C105-1</f>
        <v>-0.85198830108138246</v>
      </c>
      <c r="L105" s="1"/>
      <c r="M105" s="2"/>
    </row>
    <row r="106" spans="1:14" s="3" customFormat="1" x14ac:dyDescent="0.2">
      <c r="A106" s="10" t="s">
        <v>7</v>
      </c>
      <c r="B106" s="10">
        <v>61634.190740000005</v>
      </c>
      <c r="C106" s="47">
        <v>97133.170450000005</v>
      </c>
      <c r="D106" s="47">
        <v>26754.222409999998</v>
      </c>
      <c r="E106" s="47">
        <v>45039.351689999996</v>
      </c>
      <c r="F106" s="47">
        <v>29300.0321</v>
      </c>
      <c r="G106" s="47">
        <f t="shared" ref="G106:G116" si="20">+SUM(D106:F106)</f>
        <v>101093.60619999999</v>
      </c>
      <c r="H106" s="12">
        <f t="shared" ref="H106:H116" si="21">+F106-B106</f>
        <v>-32334.158640000005</v>
      </c>
      <c r="I106" s="59">
        <f t="shared" ref="I106:I116" si="22">+F106/B106-1</f>
        <v>-0.5246139886284813</v>
      </c>
      <c r="J106" s="13">
        <f t="shared" ref="J106:J116" si="23">+G106-C106</f>
        <v>3960.4357499999896</v>
      </c>
      <c r="K106" s="61">
        <f t="shared" ref="K106:K116" si="24">+G106/C106-1</f>
        <v>4.0773257288442499E-2</v>
      </c>
      <c r="L106" s="1"/>
      <c r="M106" s="2"/>
    </row>
    <row r="107" spans="1:14" s="3" customFormat="1" x14ac:dyDescent="0.2">
      <c r="A107" s="10" t="s">
        <v>8</v>
      </c>
      <c r="B107" s="10">
        <v>3148.9884999999999</v>
      </c>
      <c r="C107" s="47">
        <v>19037.094100000002</v>
      </c>
      <c r="D107" s="47">
        <v>5987.0404400000007</v>
      </c>
      <c r="E107" s="47">
        <v>5336.7505099999998</v>
      </c>
      <c r="F107" s="47">
        <v>7618.9796699999997</v>
      </c>
      <c r="G107" s="47">
        <f t="shared" si="20"/>
        <v>18942.770619999999</v>
      </c>
      <c r="H107" s="12">
        <f t="shared" si="21"/>
        <v>4469.9911699999993</v>
      </c>
      <c r="I107" s="59">
        <f t="shared" si="22"/>
        <v>1.4195006332985973</v>
      </c>
      <c r="J107" s="13">
        <f t="shared" si="23"/>
        <v>-94.323480000002746</v>
      </c>
      <c r="K107" s="61">
        <f t="shared" si="24"/>
        <v>-4.9547204791093868E-3</v>
      </c>
      <c r="L107" s="1"/>
      <c r="M107" s="51"/>
      <c r="N107" s="52"/>
    </row>
    <row r="108" spans="1:14" s="3" customFormat="1" x14ac:dyDescent="0.2">
      <c r="A108" s="10" t="s">
        <v>9</v>
      </c>
      <c r="B108" s="10">
        <v>10566.69227</v>
      </c>
      <c r="C108" s="47">
        <v>22930.871650000001</v>
      </c>
      <c r="D108" s="47">
        <v>9113.1328900000008</v>
      </c>
      <c r="E108" s="47">
        <v>2393.3991099999998</v>
      </c>
      <c r="F108" s="47">
        <v>11033.450500000001</v>
      </c>
      <c r="G108" s="47">
        <f t="shared" si="20"/>
        <v>22539.982500000002</v>
      </c>
      <c r="H108" s="12">
        <f t="shared" si="21"/>
        <v>466.75823000000128</v>
      </c>
      <c r="I108" s="59">
        <f t="shared" si="22"/>
        <v>4.4172596123119634E-2</v>
      </c>
      <c r="J108" s="13">
        <f t="shared" si="23"/>
        <v>-390.88914999999906</v>
      </c>
      <c r="K108" s="61">
        <f t="shared" si="24"/>
        <v>-1.7046414805605536E-2</v>
      </c>
      <c r="L108" s="1"/>
      <c r="M108" s="2"/>
    </row>
    <row r="109" spans="1:14" s="3" customFormat="1" x14ac:dyDescent="0.2">
      <c r="A109" s="10" t="s">
        <v>10</v>
      </c>
      <c r="B109" s="10">
        <v>2024.3949399999999</v>
      </c>
      <c r="C109" s="47">
        <v>6462.9350900000009</v>
      </c>
      <c r="D109" s="47">
        <v>200.30932999999999</v>
      </c>
      <c r="E109" s="47">
        <v>8621.0301400000008</v>
      </c>
      <c r="F109" s="47">
        <v>523.90933000000007</v>
      </c>
      <c r="G109" s="47">
        <f t="shared" si="20"/>
        <v>9345.2488000000012</v>
      </c>
      <c r="H109" s="12">
        <f t="shared" si="21"/>
        <v>-1500.4856099999997</v>
      </c>
      <c r="I109" s="59">
        <f t="shared" si="22"/>
        <v>-0.74120201565016752</v>
      </c>
      <c r="J109" s="13">
        <f t="shared" si="23"/>
        <v>2882.3137100000004</v>
      </c>
      <c r="K109" s="61">
        <f t="shared" si="24"/>
        <v>0.44597596445920673</v>
      </c>
      <c r="L109" s="1"/>
      <c r="M109" s="2"/>
    </row>
    <row r="110" spans="1:14" s="3" customFormat="1" x14ac:dyDescent="0.2">
      <c r="A110" s="10" t="s">
        <v>11</v>
      </c>
      <c r="B110" s="10">
        <v>500.03</v>
      </c>
      <c r="C110" s="47">
        <v>677.92323999999996</v>
      </c>
      <c r="D110" s="47">
        <v>5202.2819500000005</v>
      </c>
      <c r="E110" s="47">
        <v>6120</v>
      </c>
      <c r="F110" s="47">
        <v>2681.2030399999999</v>
      </c>
      <c r="G110" s="47">
        <f t="shared" si="20"/>
        <v>14003.484990000001</v>
      </c>
      <c r="H110" s="12">
        <f t="shared" si="21"/>
        <v>2181.1730399999997</v>
      </c>
      <c r="I110" s="59">
        <f t="shared" si="22"/>
        <v>4.3620843549387036</v>
      </c>
      <c r="J110" s="13">
        <f t="shared" si="23"/>
        <v>13325.561750000001</v>
      </c>
      <c r="K110" s="61">
        <f t="shared" si="24"/>
        <v>19.65644628144036</v>
      </c>
      <c r="L110" s="1"/>
      <c r="M110" s="2"/>
    </row>
    <row r="111" spans="1:14" s="3" customFormat="1" x14ac:dyDescent="0.2">
      <c r="A111" s="10" t="s">
        <v>12</v>
      </c>
      <c r="B111" s="10">
        <v>497304.65708000003</v>
      </c>
      <c r="C111" s="47">
        <v>1556200.71695</v>
      </c>
      <c r="D111" s="47">
        <v>526006.59169999987</v>
      </c>
      <c r="E111" s="47">
        <v>505571.46284999995</v>
      </c>
      <c r="F111" s="47">
        <v>491522.73944999999</v>
      </c>
      <c r="G111" s="47">
        <f t="shared" si="20"/>
        <v>1523100.7939999998</v>
      </c>
      <c r="H111" s="12">
        <f t="shared" si="21"/>
        <v>-5781.9176300000399</v>
      </c>
      <c r="I111" s="59">
        <f t="shared" si="22"/>
        <v>-1.1626510123491363E-2</v>
      </c>
      <c r="J111" s="13">
        <f t="shared" si="23"/>
        <v>-33099.922950000269</v>
      </c>
      <c r="K111" s="61">
        <f t="shared" si="24"/>
        <v>-2.1269700360293409E-2</v>
      </c>
      <c r="L111" s="1"/>
      <c r="M111" s="2"/>
    </row>
    <row r="112" spans="1:14" s="3" customFormat="1" x14ac:dyDescent="0.2">
      <c r="A112" s="10" t="s">
        <v>13</v>
      </c>
      <c r="B112" s="10">
        <v>233309.31406</v>
      </c>
      <c r="C112" s="47">
        <v>636703.88303999999</v>
      </c>
      <c r="D112" s="47">
        <v>309453.14280999999</v>
      </c>
      <c r="E112" s="47">
        <v>310281.15336</v>
      </c>
      <c r="F112" s="47">
        <v>327864.15752999997</v>
      </c>
      <c r="G112" s="47">
        <f t="shared" si="20"/>
        <v>947598.45369999995</v>
      </c>
      <c r="H112" s="12">
        <f t="shared" si="21"/>
        <v>94554.843469999963</v>
      </c>
      <c r="I112" s="59">
        <f t="shared" si="22"/>
        <v>0.40527676252857758</v>
      </c>
      <c r="J112" s="13">
        <f t="shared" si="23"/>
        <v>310894.57065999997</v>
      </c>
      <c r="K112" s="61">
        <f t="shared" si="24"/>
        <v>0.48828753670482716</v>
      </c>
      <c r="L112" s="1"/>
      <c r="M112" s="2"/>
    </row>
    <row r="113" spans="1:13" s="3" customFormat="1" x14ac:dyDescent="0.2">
      <c r="A113" s="10" t="s">
        <v>14</v>
      </c>
      <c r="B113" s="10">
        <v>47943.95046</v>
      </c>
      <c r="C113" s="47">
        <v>151494.10996999999</v>
      </c>
      <c r="D113" s="47">
        <v>37760.081989999999</v>
      </c>
      <c r="E113" s="47">
        <v>37034.268450000003</v>
      </c>
      <c r="F113" s="47">
        <v>33785.558469999996</v>
      </c>
      <c r="G113" s="47">
        <f t="shared" si="20"/>
        <v>108579.90891</v>
      </c>
      <c r="H113" s="12">
        <f t="shared" si="21"/>
        <v>-14158.391990000004</v>
      </c>
      <c r="I113" s="59">
        <f t="shared" si="22"/>
        <v>-0.29531133446778557</v>
      </c>
      <c r="J113" s="13">
        <f t="shared" si="23"/>
        <v>-42914.201059999992</v>
      </c>
      <c r="K113" s="61">
        <f t="shared" si="24"/>
        <v>-0.28327306631589955</v>
      </c>
      <c r="L113" s="1"/>
      <c r="M113" s="2"/>
    </row>
    <row r="114" spans="1:13" s="3" customFormat="1" x14ac:dyDescent="0.2">
      <c r="A114" s="10" t="s">
        <v>15</v>
      </c>
      <c r="B114" s="10">
        <v>69908.445950000008</v>
      </c>
      <c r="C114" s="47">
        <v>161437.52117000002</v>
      </c>
      <c r="D114" s="47">
        <v>44628.836299999995</v>
      </c>
      <c r="E114" s="47">
        <v>59505.10469</v>
      </c>
      <c r="F114" s="47">
        <v>68107.866930000004</v>
      </c>
      <c r="G114" s="47">
        <f t="shared" si="20"/>
        <v>172241.80791999999</v>
      </c>
      <c r="H114" s="12">
        <f t="shared" si="21"/>
        <v>-1800.5790200000047</v>
      </c>
      <c r="I114" s="59">
        <f t="shared" si="22"/>
        <v>-2.5756244406974993E-2</v>
      </c>
      <c r="J114" s="13">
        <f t="shared" si="23"/>
        <v>10804.28674999997</v>
      </c>
      <c r="K114" s="61">
        <f t="shared" si="24"/>
        <v>6.6925499547423328E-2</v>
      </c>
      <c r="L114" s="1"/>
      <c r="M114" s="2"/>
    </row>
    <row r="115" spans="1:13" s="3" customFormat="1" x14ac:dyDescent="0.2">
      <c r="A115" s="10" t="s">
        <v>16</v>
      </c>
      <c r="B115" s="10">
        <v>102126.42606</v>
      </c>
      <c r="C115" s="47">
        <v>254385.05492</v>
      </c>
      <c r="D115" s="47">
        <v>93454.847629999989</v>
      </c>
      <c r="E115" s="47">
        <v>110440.61823000001</v>
      </c>
      <c r="F115" s="47">
        <v>104156.8251</v>
      </c>
      <c r="G115" s="47">
        <f t="shared" si="20"/>
        <v>308052.29096000001</v>
      </c>
      <c r="H115" s="12">
        <f t="shared" si="21"/>
        <v>2030.3990400000039</v>
      </c>
      <c r="I115" s="59">
        <f t="shared" si="22"/>
        <v>1.9881230728735488E-2</v>
      </c>
      <c r="J115" s="13">
        <f t="shared" si="23"/>
        <v>53667.236040000018</v>
      </c>
      <c r="K115" s="61">
        <f t="shared" si="24"/>
        <v>0.21096851014646867</v>
      </c>
      <c r="L115" s="1"/>
      <c r="M115" s="2"/>
    </row>
    <row r="116" spans="1:13" s="3" customFormat="1" x14ac:dyDescent="0.2">
      <c r="A116" s="6" t="s">
        <v>17</v>
      </c>
      <c r="B116" s="44">
        <v>1028467.0900600002</v>
      </c>
      <c r="C116" s="48">
        <v>2912713.9164200001</v>
      </c>
      <c r="D116" s="48">
        <v>1058560.4874499999</v>
      </c>
      <c r="E116" s="48">
        <v>1090343.13903</v>
      </c>
      <c r="F116" s="48">
        <v>1077519.8893499998</v>
      </c>
      <c r="G116" s="47">
        <f t="shared" si="20"/>
        <v>3226423.5158299999</v>
      </c>
      <c r="H116" s="35">
        <f t="shared" si="21"/>
        <v>49052.799289999646</v>
      </c>
      <c r="I116" s="59">
        <f t="shared" si="22"/>
        <v>4.7695059729269351E-2</v>
      </c>
      <c r="J116" s="13">
        <f t="shared" si="23"/>
        <v>313709.59940999979</v>
      </c>
      <c r="K116" s="61">
        <f t="shared" si="24"/>
        <v>0.10770353986414793</v>
      </c>
      <c r="L116" s="1"/>
      <c r="M116" s="2"/>
    </row>
    <row r="117" spans="1:13" s="3" customFormat="1" x14ac:dyDescent="0.2">
      <c r="B117" s="22"/>
      <c r="C117" s="23"/>
      <c r="D117" s="23"/>
      <c r="E117" s="23"/>
      <c r="F117" s="23"/>
      <c r="G117" s="23"/>
      <c r="H117" s="23"/>
      <c r="I117" s="23"/>
      <c r="L117" s="1"/>
      <c r="M117" s="2"/>
    </row>
    <row r="118" spans="1:13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L118" s="1"/>
      <c r="M118" s="2"/>
    </row>
    <row r="119" spans="1:13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15"/>
      <c r="L119" s="1"/>
      <c r="M119" s="2"/>
    </row>
    <row r="120" spans="1:13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L120" s="1"/>
      <c r="M120" s="2"/>
    </row>
  </sheetData>
  <mergeCells count="40">
    <mergeCell ref="A99:K99"/>
    <mergeCell ref="A100:K100"/>
    <mergeCell ref="A101:K101"/>
    <mergeCell ref="A103:A104"/>
    <mergeCell ref="B103:C103"/>
    <mergeCell ref="D103:G103"/>
    <mergeCell ref="H103:I103"/>
    <mergeCell ref="J103:K103"/>
    <mergeCell ref="A75:K75"/>
    <mergeCell ref="A76:K76"/>
    <mergeCell ref="A77:K77"/>
    <mergeCell ref="A79:A80"/>
    <mergeCell ref="B79:C79"/>
    <mergeCell ref="D79:G79"/>
    <mergeCell ref="H79:I79"/>
    <mergeCell ref="J79:K79"/>
    <mergeCell ref="A51:K51"/>
    <mergeCell ref="A52:K52"/>
    <mergeCell ref="A53:K53"/>
    <mergeCell ref="A55:A56"/>
    <mergeCell ref="B55:C55"/>
    <mergeCell ref="D55:G55"/>
    <mergeCell ref="H55:I55"/>
    <mergeCell ref="J55:K55"/>
    <mergeCell ref="A27:K27"/>
    <mergeCell ref="A28:K28"/>
    <mergeCell ref="A29:K29"/>
    <mergeCell ref="A31:A32"/>
    <mergeCell ref="B31:C31"/>
    <mergeCell ref="D31:G31"/>
    <mergeCell ref="H31:I31"/>
    <mergeCell ref="J31:K31"/>
    <mergeCell ref="A2:K2"/>
    <mergeCell ref="A3:K3"/>
    <mergeCell ref="A4:K4"/>
    <mergeCell ref="A6:A7"/>
    <mergeCell ref="B6:C6"/>
    <mergeCell ref="D6:G6"/>
    <mergeCell ref="H6:I6"/>
    <mergeCell ref="J6:K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0"/>
  <sheetViews>
    <sheetView topLeftCell="A43" workbookViewId="0">
      <selection activeCell="G57" sqref="G57:G68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3" style="29" customWidth="1"/>
    <col min="4" max="4" width="12" style="53" customWidth="1"/>
    <col min="5" max="7" width="11.5703125" style="53" customWidth="1"/>
    <col min="8" max="8" width="13" style="53" bestFit="1" customWidth="1"/>
    <col min="9" max="9" width="13.42578125" style="53" customWidth="1"/>
    <col min="10" max="10" width="10.28515625" style="53" customWidth="1"/>
    <col min="11" max="11" width="12.42578125" style="29" customWidth="1"/>
    <col min="12" max="12" width="12.5703125" style="29" customWidth="1"/>
    <col min="13" max="13" width="11.42578125" style="27"/>
    <col min="14" max="14" width="11.42578125" style="28"/>
    <col min="15" max="16384" width="11.42578125" style="29"/>
  </cols>
  <sheetData>
    <row r="2" spans="1:16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"/>
      <c r="N2" s="2"/>
    </row>
    <row r="3" spans="1:16" s="3" customFormat="1" x14ac:dyDescent="0.2">
      <c r="A3" s="155" t="s">
        <v>49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"/>
      <c r="N3" s="2"/>
    </row>
    <row r="4" spans="1:16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"/>
      <c r="N4" s="2"/>
    </row>
    <row r="5" spans="1:16" s="3" customFormat="1" x14ac:dyDescent="0.2">
      <c r="A5" s="71"/>
      <c r="B5" s="71"/>
      <c r="C5" s="71"/>
      <c r="D5" s="5"/>
      <c r="E5" s="5"/>
      <c r="F5" s="5"/>
      <c r="G5" s="5"/>
      <c r="H5" s="5"/>
      <c r="I5" s="5"/>
      <c r="J5" s="5"/>
      <c r="K5" s="71"/>
      <c r="L5" s="71"/>
      <c r="M5" s="1"/>
      <c r="N5" s="2"/>
    </row>
    <row r="6" spans="1:16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3"/>
      <c r="I6" s="161" t="s">
        <v>51</v>
      </c>
      <c r="J6" s="163"/>
      <c r="K6" s="158" t="s">
        <v>52</v>
      </c>
      <c r="L6" s="158"/>
      <c r="M6" s="1"/>
      <c r="N6" s="2"/>
    </row>
    <row r="7" spans="1:16" s="3" customFormat="1" x14ac:dyDescent="0.2">
      <c r="A7" s="157"/>
      <c r="B7" s="6" t="s">
        <v>54</v>
      </c>
      <c r="C7" s="72" t="s">
        <v>55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53</v>
      </c>
      <c r="I7" s="8" t="s">
        <v>4</v>
      </c>
      <c r="J7" s="8" t="s">
        <v>5</v>
      </c>
      <c r="K7" s="9" t="s">
        <v>4</v>
      </c>
      <c r="L7" s="72" t="s">
        <v>5</v>
      </c>
      <c r="M7" s="1"/>
      <c r="N7" s="2"/>
    </row>
    <row r="8" spans="1:16" s="3" customFormat="1" x14ac:dyDescent="0.2">
      <c r="A8" s="10" t="s">
        <v>6</v>
      </c>
      <c r="B8" s="11">
        <v>10198.638220000001</v>
      </c>
      <c r="C8" s="12">
        <v>186770.83056999999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f>+SUM(D8:G8)</f>
        <v>382352.65760999999</v>
      </c>
      <c r="I8" s="12">
        <f>+G8-B8</f>
        <v>-9466.6329000000005</v>
      </c>
      <c r="J8" s="59">
        <f>+G8/B8-1</f>
        <v>-0.92822519004895143</v>
      </c>
      <c r="K8" s="13">
        <f>+H8-C8</f>
        <v>195581.82704</v>
      </c>
      <c r="L8" s="61">
        <f>+H8/C8-1</f>
        <v>1.0471754419205075</v>
      </c>
      <c r="M8" s="1"/>
      <c r="N8" s="2"/>
      <c r="O8" s="15"/>
      <c r="P8" s="15"/>
    </row>
    <row r="9" spans="1:16" s="3" customFormat="1" x14ac:dyDescent="0.2">
      <c r="A9" s="10" t="s">
        <v>7</v>
      </c>
      <c r="B9" s="11">
        <v>387859.2635</v>
      </c>
      <c r="C9" s="12">
        <v>630701.27956000005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f t="shared" ref="H9:H19" si="0">+SUM(D9:G9)</f>
        <v>232743.26304999998</v>
      </c>
      <c r="I9" s="12">
        <f t="shared" ref="I9:I19" si="1">+G9-B9</f>
        <v>-323607.00591000001</v>
      </c>
      <c r="J9" s="59">
        <f t="shared" ref="J9:J19" si="2">+G9/B9-1</f>
        <v>-0.83434130975706344</v>
      </c>
      <c r="K9" s="13">
        <f t="shared" ref="K9:K19" si="3">+H9-C9</f>
        <v>-397958.0165100001</v>
      </c>
      <c r="L9" s="61">
        <f t="shared" ref="L9:L19" si="4">+H9/C9-1</f>
        <v>-0.63097702415893298</v>
      </c>
      <c r="M9" s="1"/>
      <c r="N9" s="2"/>
      <c r="O9" s="15"/>
      <c r="P9" s="15"/>
    </row>
    <row r="10" spans="1:16" s="3" customFormat="1" x14ac:dyDescent="0.2">
      <c r="A10" s="10" t="s">
        <v>8</v>
      </c>
      <c r="B10" s="11">
        <v>22876.497620000002</v>
      </c>
      <c r="C10" s="12">
        <v>77309.393020000018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f>+SUM(D10:G10)</f>
        <v>95602.848040000012</v>
      </c>
      <c r="I10" s="12">
        <f t="shared" si="1"/>
        <v>18702.386990000006</v>
      </c>
      <c r="J10" s="59">
        <f t="shared" si="2"/>
        <v>0.81753716415266564</v>
      </c>
      <c r="K10" s="13">
        <f t="shared" si="3"/>
        <v>18293.455019999994</v>
      </c>
      <c r="L10" s="61">
        <f t="shared" si="4"/>
        <v>0.23662655086772522</v>
      </c>
      <c r="M10" s="1"/>
      <c r="N10" s="2"/>
      <c r="O10" s="15"/>
      <c r="P10" s="15"/>
    </row>
    <row r="11" spans="1:16" s="3" customFormat="1" x14ac:dyDescent="0.2">
      <c r="A11" s="10" t="s">
        <v>9</v>
      </c>
      <c r="B11" s="11">
        <v>53862.198850000001</v>
      </c>
      <c r="C11" s="12">
        <v>170092.88402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f>+SUM(D11:G11)</f>
        <v>164091.85057000001</v>
      </c>
      <c r="I11" s="12">
        <f t="shared" si="1"/>
        <v>-16691.7601</v>
      </c>
      <c r="J11" s="59">
        <f t="shared" si="2"/>
        <v>-0.30989748759579283</v>
      </c>
      <c r="K11" s="13">
        <f t="shared" si="3"/>
        <v>-6001.0334499999881</v>
      </c>
      <c r="L11" s="61">
        <f t="shared" si="4"/>
        <v>-3.528092009595396E-2</v>
      </c>
      <c r="M11" s="1"/>
      <c r="N11" s="2"/>
      <c r="O11" s="15"/>
      <c r="P11" s="15"/>
    </row>
    <row r="12" spans="1:16" s="3" customFormat="1" x14ac:dyDescent="0.2">
      <c r="A12" s="10" t="s">
        <v>10</v>
      </c>
      <c r="B12" s="11">
        <v>1584.4970800000001</v>
      </c>
      <c r="C12" s="12">
        <v>15871.47293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f t="shared" si="0"/>
        <v>24456.342129999997</v>
      </c>
      <c r="I12" s="12">
        <f t="shared" si="1"/>
        <v>3850.3270199999997</v>
      </c>
      <c r="J12" s="59">
        <f t="shared" si="2"/>
        <v>2.4299994418418236</v>
      </c>
      <c r="K12" s="13">
        <f t="shared" si="3"/>
        <v>8584.8691999999974</v>
      </c>
      <c r="L12" s="61">
        <f t="shared" si="4"/>
        <v>0.54089933794191314</v>
      </c>
      <c r="M12" s="1"/>
      <c r="N12" s="2"/>
      <c r="O12" s="15"/>
      <c r="P12" s="15"/>
    </row>
    <row r="13" spans="1:16" s="3" customFormat="1" x14ac:dyDescent="0.2">
      <c r="A13" s="10" t="s">
        <v>11</v>
      </c>
      <c r="B13" s="11">
        <v>3511.1506900000004</v>
      </c>
      <c r="C13" s="12">
        <v>7445.8011200000001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f t="shared" si="0"/>
        <v>21240.445950000001</v>
      </c>
      <c r="I13" s="12">
        <f t="shared" si="1"/>
        <v>3063.01613</v>
      </c>
      <c r="J13" s="59">
        <f t="shared" si="2"/>
        <v>0.87236817796618116</v>
      </c>
      <c r="K13" s="13">
        <f t="shared" si="3"/>
        <v>13794.644830000001</v>
      </c>
      <c r="L13" s="61">
        <f t="shared" si="4"/>
        <v>1.8526743607140559</v>
      </c>
      <c r="M13" s="1"/>
      <c r="N13" s="2"/>
      <c r="O13" s="15"/>
      <c r="P13" s="15"/>
    </row>
    <row r="14" spans="1:16" s="3" customFormat="1" x14ac:dyDescent="0.2">
      <c r="A14" s="10" t="s">
        <v>12</v>
      </c>
      <c r="B14" s="11">
        <v>880399.30666999996</v>
      </c>
      <c r="C14" s="12">
        <v>3643339.5588600002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f t="shared" si="0"/>
        <v>3561130.4437800003</v>
      </c>
      <c r="I14" s="12">
        <f t="shared" si="1"/>
        <v>12625.971490000025</v>
      </c>
      <c r="J14" s="59">
        <f t="shared" si="2"/>
        <v>1.4341187452493687E-2</v>
      </c>
      <c r="K14" s="13">
        <f t="shared" si="3"/>
        <v>-82209.115079999901</v>
      </c>
      <c r="L14" s="61">
        <f t="shared" si="4"/>
        <v>-2.2564219928411844E-2</v>
      </c>
      <c r="M14" s="1"/>
      <c r="N14" s="2"/>
      <c r="O14" s="15"/>
      <c r="P14" s="15"/>
    </row>
    <row r="15" spans="1:16" s="3" customFormat="1" x14ac:dyDescent="0.2">
      <c r="A15" s="10" t="s">
        <v>13</v>
      </c>
      <c r="B15" s="11">
        <v>303871.33487999992</v>
      </c>
      <c r="C15" s="12">
        <v>1249380.7538899998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f t="shared" si="0"/>
        <v>1720131.9098100001</v>
      </c>
      <c r="I15" s="12">
        <f t="shared" si="1"/>
        <v>88205.417570000049</v>
      </c>
      <c r="J15" s="59">
        <f t="shared" si="2"/>
        <v>0.2902722548832477</v>
      </c>
      <c r="K15" s="13">
        <f t="shared" si="3"/>
        <v>470751.15592000028</v>
      </c>
      <c r="L15" s="61">
        <f t="shared" si="4"/>
        <v>0.3767875841326167</v>
      </c>
      <c r="M15" s="1"/>
      <c r="N15" s="2"/>
      <c r="O15" s="15"/>
      <c r="P15" s="15"/>
    </row>
    <row r="16" spans="1:16" s="3" customFormat="1" x14ac:dyDescent="0.2">
      <c r="A16" s="10" t="s">
        <v>14</v>
      </c>
      <c r="B16" s="11">
        <v>213565.69193</v>
      </c>
      <c r="C16" s="12">
        <v>780852.07617999997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f t="shared" si="0"/>
        <v>695420.91298000002</v>
      </c>
      <c r="I16" s="12">
        <f t="shared" si="1"/>
        <v>-24653.256369999988</v>
      </c>
      <c r="J16" s="59">
        <f t="shared" si="2"/>
        <v>-0.11543640810098155</v>
      </c>
      <c r="K16" s="13">
        <f t="shared" si="3"/>
        <v>-85431.163199999952</v>
      </c>
      <c r="L16" s="61">
        <f t="shared" si="4"/>
        <v>-0.10940761484292527</v>
      </c>
      <c r="M16" s="1"/>
      <c r="N16" s="2"/>
      <c r="O16" s="15"/>
      <c r="P16" s="15"/>
    </row>
    <row r="17" spans="1:16" s="3" customFormat="1" x14ac:dyDescent="0.2">
      <c r="A17" s="10" t="s">
        <v>15</v>
      </c>
      <c r="B17" s="11">
        <v>200323.88247000004</v>
      </c>
      <c r="C17" s="12">
        <v>807076.61767000007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f t="shared" si="0"/>
        <v>854930.98433999997</v>
      </c>
      <c r="I17" s="12">
        <f t="shared" si="1"/>
        <v>13283.099969999952</v>
      </c>
      <c r="J17" s="59">
        <f t="shared" si="2"/>
        <v>6.6308119662113585E-2</v>
      </c>
      <c r="K17" s="13">
        <f t="shared" si="3"/>
        <v>47854.366669999901</v>
      </c>
      <c r="L17" s="61">
        <f t="shared" si="4"/>
        <v>5.9293461887365284E-2</v>
      </c>
      <c r="M17" s="1"/>
      <c r="N17" s="2"/>
      <c r="O17" s="15"/>
      <c r="P17" s="15"/>
    </row>
    <row r="18" spans="1:16" s="3" customFormat="1" x14ac:dyDescent="0.2">
      <c r="A18" s="10" t="s">
        <v>16</v>
      </c>
      <c r="B18" s="11">
        <v>247050.21326999998</v>
      </c>
      <c r="C18" s="12">
        <v>930506.04264999996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f t="shared" si="0"/>
        <v>1002895.01714</v>
      </c>
      <c r="I18" s="12">
        <f t="shared" si="1"/>
        <v>26506.331940000033</v>
      </c>
      <c r="J18" s="59">
        <f t="shared" si="2"/>
        <v>0.10729127325638621</v>
      </c>
      <c r="K18" s="13">
        <f t="shared" si="3"/>
        <v>72388.974490000051</v>
      </c>
      <c r="L18" s="61">
        <f t="shared" si="4"/>
        <v>7.7795276088527654E-2</v>
      </c>
      <c r="M18" s="1"/>
      <c r="N18" s="2"/>
      <c r="O18" s="15"/>
      <c r="P18" s="15"/>
    </row>
    <row r="19" spans="1:16" s="20" customFormat="1" x14ac:dyDescent="0.2">
      <c r="A19" s="6" t="s">
        <v>17</v>
      </c>
      <c r="B19" s="16">
        <v>2325102.6751800003</v>
      </c>
      <c r="C19" s="17">
        <v>8499346.7104700021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2">
        <f t="shared" si="0"/>
        <v>8754996.6754000001</v>
      </c>
      <c r="I19" s="12">
        <f t="shared" si="1"/>
        <v>-208182.10417000065</v>
      </c>
      <c r="J19" s="59">
        <f t="shared" si="2"/>
        <v>-8.9536735900871189E-2</v>
      </c>
      <c r="K19" s="13">
        <f t="shared" si="3"/>
        <v>255649.96492999792</v>
      </c>
      <c r="L19" s="61">
        <f t="shared" si="4"/>
        <v>3.0078778244811755E-2</v>
      </c>
      <c r="M19" s="38"/>
      <c r="N19" s="63"/>
      <c r="O19" s="64"/>
      <c r="P19" s="64"/>
    </row>
    <row r="20" spans="1:16" s="3" customFormat="1" x14ac:dyDescent="0.2">
      <c r="B20" s="21"/>
      <c r="C20" s="21"/>
      <c r="D20" s="21"/>
      <c r="E20" s="21"/>
      <c r="F20" s="21"/>
      <c r="G20" s="21"/>
      <c r="H20" s="21"/>
      <c r="I20" s="21"/>
      <c r="J20" s="73"/>
      <c r="K20" s="21"/>
      <c r="L20" s="73"/>
      <c r="M20" s="1"/>
      <c r="N20" s="2"/>
      <c r="O20" s="15"/>
      <c r="P20" s="15"/>
    </row>
    <row r="21" spans="1:16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3"/>
      <c r="I21" s="23"/>
      <c r="J21" s="23"/>
      <c r="M21" s="1"/>
      <c r="N21" s="2"/>
      <c r="O21" s="15"/>
      <c r="P21" s="15"/>
    </row>
    <row r="22" spans="1:16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1"/>
      <c r="N22" s="2"/>
      <c r="O22" s="15"/>
      <c r="P22" s="15"/>
    </row>
    <row r="23" spans="1:16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1"/>
      <c r="N23" s="2"/>
      <c r="O23" s="15"/>
      <c r="P23" s="15"/>
    </row>
    <row r="24" spans="1:16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1"/>
      <c r="N24" s="2"/>
    </row>
    <row r="25" spans="1:16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6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6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"/>
      <c r="N27" s="2"/>
    </row>
    <row r="28" spans="1:16" s="3" customFormat="1" x14ac:dyDescent="0.2">
      <c r="A28" s="155" t="str">
        <f>+A3</f>
        <v>PERIODO: Abril2018-2019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"/>
      <c r="N28" s="2"/>
    </row>
    <row r="29" spans="1:16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"/>
      <c r="N29" s="2"/>
    </row>
    <row r="30" spans="1:16" s="3" customFormat="1" x14ac:dyDescent="0.2">
      <c r="A30" s="71"/>
      <c r="B30" s="71"/>
      <c r="C30" s="71"/>
      <c r="D30" s="5"/>
      <c r="E30" s="5"/>
      <c r="F30" s="5"/>
      <c r="G30" s="5"/>
      <c r="H30" s="5"/>
      <c r="I30" s="5"/>
      <c r="J30" s="5"/>
      <c r="K30" s="71"/>
      <c r="M30" s="1"/>
      <c r="N30" s="2"/>
    </row>
    <row r="31" spans="1:16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3"/>
      <c r="I31" s="161" t="str">
        <f>+I6</f>
        <v>Variación Abr. 19/18</v>
      </c>
      <c r="J31" s="163"/>
      <c r="K31" s="158" t="str">
        <f>+K6</f>
        <v>Variación Ene-Abr. 19/18</v>
      </c>
      <c r="L31" s="158"/>
      <c r="M31" s="1"/>
      <c r="N31" s="2"/>
    </row>
    <row r="32" spans="1:16" s="3" customFormat="1" x14ac:dyDescent="0.2">
      <c r="A32" s="157"/>
      <c r="B32" s="6" t="str">
        <f>+B7</f>
        <v>Abr. 18 (R)</v>
      </c>
      <c r="C32" s="72" t="str">
        <f>+C7</f>
        <v>Ene.-Abr. 18 ®</v>
      </c>
      <c r="D32" s="8" t="s">
        <v>28</v>
      </c>
      <c r="E32" s="8" t="s">
        <v>35</v>
      </c>
      <c r="F32" s="8" t="s">
        <v>43</v>
      </c>
      <c r="G32" s="8" t="s">
        <v>50</v>
      </c>
      <c r="H32" s="8" t="str">
        <f>+H7</f>
        <v xml:space="preserve"> Ene-Abr. 19 (P)</v>
      </c>
      <c r="I32" s="8" t="s">
        <v>4</v>
      </c>
      <c r="J32" s="8" t="s">
        <v>5</v>
      </c>
      <c r="K32" s="9" t="s">
        <v>4</v>
      </c>
      <c r="L32" s="72" t="s">
        <v>5</v>
      </c>
      <c r="M32" s="1"/>
      <c r="N32" s="30"/>
    </row>
    <row r="33" spans="1:14" s="3" customFormat="1" x14ac:dyDescent="0.2">
      <c r="A33" s="10" t="s">
        <v>6</v>
      </c>
      <c r="B33" s="12">
        <v>10000</v>
      </c>
      <c r="C33" s="12">
        <v>180201.55650999999</v>
      </c>
      <c r="D33" s="31">
        <v>15000</v>
      </c>
      <c r="E33" s="31">
        <v>150000</v>
      </c>
      <c r="F33" s="31">
        <v>215000</v>
      </c>
      <c r="G33" s="31">
        <v>0</v>
      </c>
      <c r="H33" s="31">
        <f>+SUM(D33:G33)</f>
        <v>380000</v>
      </c>
      <c r="I33" s="75">
        <f>+G33-B33</f>
        <v>-10000</v>
      </c>
      <c r="J33" s="59">
        <f>+G33/B33-1</f>
        <v>-1</v>
      </c>
      <c r="K33" s="76">
        <f>+H33-C33</f>
        <v>199798.44349000001</v>
      </c>
      <c r="L33" s="61">
        <f>+H33/C33-1</f>
        <v>1.1087498208091922</v>
      </c>
      <c r="M33" s="1"/>
      <c r="N33" s="2"/>
    </row>
    <row r="34" spans="1:14" s="3" customFormat="1" x14ac:dyDescent="0.2">
      <c r="A34" s="10" t="s">
        <v>7</v>
      </c>
      <c r="B34" s="12">
        <v>55000</v>
      </c>
      <c r="C34" s="12">
        <v>57200</v>
      </c>
      <c r="D34" s="31">
        <v>0</v>
      </c>
      <c r="E34" s="31">
        <v>5000</v>
      </c>
      <c r="F34" s="31">
        <v>5000</v>
      </c>
      <c r="G34" s="31">
        <v>40000</v>
      </c>
      <c r="H34" s="31">
        <f t="shared" ref="H34:H44" si="5">+SUM(D34:G34)</f>
        <v>50000</v>
      </c>
      <c r="I34" s="75">
        <f t="shared" ref="I34:I43" si="6">+G34-B34</f>
        <v>-15000</v>
      </c>
      <c r="J34" s="59">
        <f t="shared" ref="J34:J44" si="7">+G34/B34-1</f>
        <v>-0.27272727272727271</v>
      </c>
      <c r="K34" s="76">
        <f t="shared" ref="K34:K44" si="8">+H34-C34</f>
        <v>-7200</v>
      </c>
      <c r="L34" s="61">
        <f t="shared" ref="L34:L44" si="9">+H34/C34-1</f>
        <v>-0.12587412587412583</v>
      </c>
      <c r="M34" s="1"/>
      <c r="N34" s="2"/>
    </row>
    <row r="35" spans="1:14" s="3" customFormat="1" x14ac:dyDescent="0.2">
      <c r="A35" s="10" t="s">
        <v>8</v>
      </c>
      <c r="B35" s="12">
        <v>3466.5619100000004</v>
      </c>
      <c r="C35" s="12">
        <v>14499.70809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1">
        <f t="shared" si="5"/>
        <v>22930.990749999997</v>
      </c>
      <c r="I35" s="75">
        <f t="shared" si="6"/>
        <v>186.43321999999944</v>
      </c>
      <c r="J35" s="59">
        <f t="shared" si="7"/>
        <v>5.378043861331161E-2</v>
      </c>
      <c r="K35" s="76">
        <f t="shared" si="8"/>
        <v>8431.2826599999971</v>
      </c>
      <c r="L35" s="61">
        <f t="shared" si="9"/>
        <v>0.5814794758395716</v>
      </c>
      <c r="M35" s="1"/>
      <c r="N35" s="2"/>
    </row>
    <row r="36" spans="1:14" s="3" customFormat="1" x14ac:dyDescent="0.2">
      <c r="A36" s="10" t="s">
        <v>9</v>
      </c>
      <c r="B36" s="12">
        <v>15091.8161</v>
      </c>
      <c r="C36" s="12">
        <v>52950.743839999996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1">
        <f t="shared" si="5"/>
        <v>45980.149019999997</v>
      </c>
      <c r="I36" s="75">
        <f t="shared" si="6"/>
        <v>-2371.7459400000007</v>
      </c>
      <c r="J36" s="59">
        <f t="shared" si="7"/>
        <v>-0.15715444213503238</v>
      </c>
      <c r="K36" s="76">
        <f t="shared" si="8"/>
        <v>-6970.5948199999984</v>
      </c>
      <c r="L36" s="61">
        <f t="shared" si="9"/>
        <v>-0.13164300091917269</v>
      </c>
      <c r="M36" s="1"/>
      <c r="N36" s="2"/>
    </row>
    <row r="37" spans="1:14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1">
        <f t="shared" si="5"/>
        <v>695.49495999999999</v>
      </c>
      <c r="I37" s="75">
        <f t="shared" si="6"/>
        <v>0</v>
      </c>
      <c r="J37" s="59">
        <v>0</v>
      </c>
      <c r="K37" s="76">
        <f t="shared" si="8"/>
        <v>695.49495999999999</v>
      </c>
      <c r="L37" s="61">
        <v>0</v>
      </c>
      <c r="M37" s="1"/>
      <c r="N37" s="2"/>
    </row>
    <row r="38" spans="1:14" s="3" customFormat="1" x14ac:dyDescent="0.2">
      <c r="A38" s="10" t="s">
        <v>11</v>
      </c>
      <c r="B38" s="12">
        <v>20</v>
      </c>
      <c r="C38" s="12">
        <v>20</v>
      </c>
      <c r="D38" s="34">
        <v>0</v>
      </c>
      <c r="E38" s="34">
        <v>20</v>
      </c>
      <c r="F38" s="34">
        <v>40</v>
      </c>
      <c r="G38" s="34">
        <v>30</v>
      </c>
      <c r="H38" s="31">
        <f t="shared" si="5"/>
        <v>90</v>
      </c>
      <c r="I38" s="75">
        <f t="shared" si="6"/>
        <v>10</v>
      </c>
      <c r="J38" s="59">
        <f t="shared" si="7"/>
        <v>0.5</v>
      </c>
      <c r="K38" s="76">
        <f t="shared" si="8"/>
        <v>70</v>
      </c>
      <c r="L38" s="61">
        <v>0</v>
      </c>
      <c r="M38" s="1"/>
      <c r="N38" s="2"/>
    </row>
    <row r="39" spans="1:14" s="3" customFormat="1" x14ac:dyDescent="0.2">
      <c r="A39" s="10" t="s">
        <v>12</v>
      </c>
      <c r="B39" s="12">
        <v>4322.6678499999998</v>
      </c>
      <c r="C39" s="12">
        <v>23598.428329999995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1">
        <f t="shared" si="5"/>
        <v>44115.44769999999</v>
      </c>
      <c r="I39" s="75">
        <f t="shared" si="6"/>
        <v>6074.5160699999997</v>
      </c>
      <c r="J39" s="59">
        <f t="shared" si="7"/>
        <v>1.4052701435295334</v>
      </c>
      <c r="K39" s="76">
        <f t="shared" si="8"/>
        <v>20517.019369999995</v>
      </c>
      <c r="L39" s="61">
        <f t="shared" si="9"/>
        <v>0.86942312780708808</v>
      </c>
      <c r="M39" s="1"/>
      <c r="N39" s="2"/>
    </row>
    <row r="40" spans="1:14" s="3" customFormat="1" x14ac:dyDescent="0.2">
      <c r="A40" s="10" t="s">
        <v>13</v>
      </c>
      <c r="B40" s="12">
        <v>31068.918590000001</v>
      </c>
      <c r="C40" s="12">
        <v>155296.25635000004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1">
        <f t="shared" si="5"/>
        <v>101923.95823999999</v>
      </c>
      <c r="I40" s="75">
        <f t="shared" si="6"/>
        <v>-29584.164390000002</v>
      </c>
      <c r="J40" s="59">
        <f t="shared" si="7"/>
        <v>-0.95221094690827479</v>
      </c>
      <c r="K40" s="76">
        <f t="shared" si="8"/>
        <v>-53372.298110000047</v>
      </c>
      <c r="L40" s="61">
        <f t="shared" si="9"/>
        <v>-0.34368051982986536</v>
      </c>
      <c r="M40" s="1"/>
      <c r="N40" s="2"/>
    </row>
    <row r="41" spans="1:14" s="3" customFormat="1" x14ac:dyDescent="0.2">
      <c r="A41" s="10" t="s">
        <v>14</v>
      </c>
      <c r="B41" s="12">
        <v>37798.618640000001</v>
      </c>
      <c r="C41" s="12">
        <v>147414.36956999998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1">
        <f t="shared" si="5"/>
        <v>190582.92395999999</v>
      </c>
      <c r="I41" s="75">
        <f t="shared" si="6"/>
        <v>26611.705130000002</v>
      </c>
      <c r="J41" s="59">
        <f t="shared" si="7"/>
        <v>0.70403909157247457</v>
      </c>
      <c r="K41" s="76">
        <f t="shared" si="8"/>
        <v>43168.554390000005</v>
      </c>
      <c r="L41" s="61">
        <f t="shared" si="9"/>
        <v>0.29283817117639499</v>
      </c>
      <c r="M41" s="1"/>
      <c r="N41" s="2"/>
    </row>
    <row r="42" spans="1:14" s="3" customFormat="1" x14ac:dyDescent="0.2">
      <c r="A42" s="10" t="s">
        <v>15</v>
      </c>
      <c r="B42" s="12">
        <v>1633.9428300000002</v>
      </c>
      <c r="C42" s="12">
        <v>11150.452939999999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1">
        <f t="shared" si="5"/>
        <v>5615.45831</v>
      </c>
      <c r="I42" s="75">
        <f t="shared" si="6"/>
        <v>1966.1146099999999</v>
      </c>
      <c r="J42" s="59">
        <f t="shared" si="7"/>
        <v>1.2032946158832249</v>
      </c>
      <c r="K42" s="76">
        <f t="shared" si="8"/>
        <v>-5534.9946299999992</v>
      </c>
      <c r="L42" s="61">
        <f t="shared" si="9"/>
        <v>-0.49639190979806058</v>
      </c>
      <c r="M42" s="1"/>
      <c r="N42" s="2"/>
    </row>
    <row r="43" spans="1:14" s="3" customFormat="1" x14ac:dyDescent="0.2">
      <c r="A43" s="10" t="s">
        <v>16</v>
      </c>
      <c r="B43" s="12">
        <v>38337.053110000001</v>
      </c>
      <c r="C43" s="12">
        <v>142109.54457999999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1">
        <f t="shared" si="5"/>
        <v>119930.11492000001</v>
      </c>
      <c r="I43" s="75">
        <f t="shared" si="6"/>
        <v>-4649.6968600000037</v>
      </c>
      <c r="J43" s="59">
        <f t="shared" si="7"/>
        <v>-0.1212846706464028</v>
      </c>
      <c r="K43" s="76">
        <f t="shared" si="8"/>
        <v>-22179.42965999998</v>
      </c>
      <c r="L43" s="61">
        <f t="shared" si="9"/>
        <v>-0.15607276573540885</v>
      </c>
      <c r="M43" s="1"/>
      <c r="N43" s="2"/>
    </row>
    <row r="44" spans="1:14" s="20" customFormat="1" x14ac:dyDescent="0.2">
      <c r="A44" s="6" t="s">
        <v>17</v>
      </c>
      <c r="B44" s="35">
        <v>196739.57902999996</v>
      </c>
      <c r="C44" s="17">
        <v>784441.06020999979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1">
        <f t="shared" si="5"/>
        <v>961864.53786000004</v>
      </c>
      <c r="I44" s="75">
        <f>+G44-B44</f>
        <v>-26756.838159999956</v>
      </c>
      <c r="J44" s="59">
        <f t="shared" si="7"/>
        <v>-0.13600129822337337</v>
      </c>
      <c r="K44" s="76">
        <f t="shared" si="8"/>
        <v>177423.47765000025</v>
      </c>
      <c r="L44" s="61">
        <f t="shared" si="9"/>
        <v>0.22617821357095069</v>
      </c>
      <c r="M44" s="38"/>
      <c r="N44" s="2"/>
    </row>
    <row r="45" spans="1:14" s="3" customFormat="1" x14ac:dyDescent="0.2">
      <c r="B45" s="22"/>
      <c r="C45" s="23"/>
      <c r="D45" s="23"/>
      <c r="E45" s="23"/>
      <c r="F45" s="23"/>
      <c r="G45" s="23"/>
      <c r="H45" s="23"/>
      <c r="I45" s="23"/>
      <c r="J45" s="74"/>
      <c r="L45" s="40"/>
      <c r="M45" s="1"/>
      <c r="N45" s="2"/>
    </row>
    <row r="46" spans="1:14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L46" s="39"/>
      <c r="M46" s="1"/>
      <c r="N46" s="2"/>
    </row>
    <row r="47" spans="1:14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L47" s="40"/>
      <c r="M47" s="1"/>
      <c r="N47" s="2"/>
    </row>
    <row r="48" spans="1:14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L48" s="40"/>
      <c r="M48" s="1"/>
      <c r="N48" s="2"/>
    </row>
    <row r="51" spans="1:14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"/>
      <c r="N51" s="2"/>
    </row>
    <row r="52" spans="1:14" s="3" customFormat="1" x14ac:dyDescent="0.2">
      <c r="A52" s="155" t="str">
        <f>+A28</f>
        <v>PERIODO: Abril2018-2019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"/>
      <c r="N52" s="2"/>
    </row>
    <row r="53" spans="1:14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"/>
      <c r="N53" s="2"/>
    </row>
    <row r="54" spans="1:14" s="3" customFormat="1" x14ac:dyDescent="0.2">
      <c r="A54" s="71"/>
      <c r="B54" s="71"/>
      <c r="C54" s="71"/>
      <c r="D54" s="5"/>
      <c r="E54" s="5"/>
      <c r="F54" s="5"/>
      <c r="G54" s="5"/>
      <c r="H54" s="5"/>
      <c r="I54" s="5"/>
      <c r="J54" s="5"/>
      <c r="K54" s="71"/>
      <c r="M54" s="1"/>
      <c r="N54" s="2"/>
    </row>
    <row r="55" spans="1:14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3"/>
      <c r="I55" s="161" t="str">
        <f>+I31</f>
        <v>Variación Abr. 19/18</v>
      </c>
      <c r="J55" s="163"/>
      <c r="K55" s="158" t="str">
        <f>+K31</f>
        <v>Variación Ene-Abr. 19/18</v>
      </c>
      <c r="L55" s="158"/>
      <c r="M55" s="1"/>
      <c r="N55" s="2"/>
    </row>
    <row r="56" spans="1:14" s="3" customFormat="1" x14ac:dyDescent="0.2">
      <c r="A56" s="157"/>
      <c r="B56" s="6" t="str">
        <f>+B32</f>
        <v>Abr. 18 (R)</v>
      </c>
      <c r="C56" s="72" t="str">
        <f>+C32</f>
        <v>Ene.-Abr. 18 ®</v>
      </c>
      <c r="D56" s="8" t="s">
        <v>28</v>
      </c>
      <c r="E56" s="8" t="s">
        <v>35</v>
      </c>
      <c r="F56" s="8" t="s">
        <v>43</v>
      </c>
      <c r="G56" s="8" t="s">
        <v>50</v>
      </c>
      <c r="H56" s="8" t="str">
        <f>+H32</f>
        <v xml:space="preserve"> Ene-Abr. 19 (P)</v>
      </c>
      <c r="I56" s="8" t="s">
        <v>4</v>
      </c>
      <c r="J56" s="8" t="s">
        <v>5</v>
      </c>
      <c r="K56" s="9" t="s">
        <v>4</v>
      </c>
      <c r="L56" s="72" t="s">
        <v>5</v>
      </c>
      <c r="M56" s="1"/>
      <c r="N56" s="2"/>
    </row>
    <row r="57" spans="1:14" s="3" customFormat="1" x14ac:dyDescent="0.2">
      <c r="A57" s="10" t="s">
        <v>6</v>
      </c>
      <c r="B57" s="10">
        <v>198.63821999999999</v>
      </c>
      <c r="C57" s="41">
        <v>6569.2740599999997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f>+SUM(D57:G57)</f>
        <v>2352.6576100000002</v>
      </c>
      <c r="I57" s="42">
        <f>+G57-B57</f>
        <v>533.36710000000016</v>
      </c>
      <c r="J57" s="65">
        <f>+G57/B57-1</f>
        <v>2.6851182013209751</v>
      </c>
      <c r="K57" s="43">
        <f>+H57-C57</f>
        <v>-4216.6164499999995</v>
      </c>
      <c r="L57" s="33">
        <f>+H57/C57-1</f>
        <v>-0.64186946860304983</v>
      </c>
      <c r="M57" s="1"/>
      <c r="N57" s="2"/>
    </row>
    <row r="58" spans="1:14" s="3" customFormat="1" x14ac:dyDescent="0.2">
      <c r="A58" s="10" t="s">
        <v>7</v>
      </c>
      <c r="B58" s="10">
        <v>332859.2635</v>
      </c>
      <c r="C58" s="41">
        <v>573501.27955999994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f t="shared" ref="H58:H68" si="10">+SUM(D58:G58)</f>
        <v>182743.26304999998</v>
      </c>
      <c r="I58" s="42">
        <f t="shared" ref="I58:I67" si="11">+G58-B58</f>
        <v>-308607.00591000001</v>
      </c>
      <c r="J58" s="65">
        <f t="shared" ref="J58:J68" si="12">+G58/B58-1</f>
        <v>-0.92713960448332244</v>
      </c>
      <c r="K58" s="43">
        <f t="shared" ref="K58:K67" si="13">+H58-C58</f>
        <v>-390758.01650999999</v>
      </c>
      <c r="L58" s="33">
        <f t="shared" ref="L58:L68" si="14">+H58/C58-1</f>
        <v>-0.68135509097694813</v>
      </c>
      <c r="M58" s="1"/>
      <c r="N58" s="2"/>
    </row>
    <row r="59" spans="1:14" s="3" customFormat="1" x14ac:dyDescent="0.2">
      <c r="A59" s="10" t="s">
        <v>8</v>
      </c>
      <c r="B59" s="10">
        <v>19409.935710000002</v>
      </c>
      <c r="C59" s="41">
        <v>62809.684930000003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f t="shared" si="10"/>
        <v>72671.857290000014</v>
      </c>
      <c r="I59" s="42">
        <f t="shared" si="11"/>
        <v>18515.953770000004</v>
      </c>
      <c r="J59" s="65">
        <f t="shared" si="12"/>
        <v>0.95394204528253956</v>
      </c>
      <c r="K59" s="43">
        <f t="shared" si="13"/>
        <v>9862.1723600000114</v>
      </c>
      <c r="L59" s="33">
        <f t="shared" si="14"/>
        <v>0.15701674623891493</v>
      </c>
      <c r="M59" s="1"/>
      <c r="N59" s="2"/>
    </row>
    <row r="60" spans="1:14" s="3" customFormat="1" x14ac:dyDescent="0.2">
      <c r="A60" s="10" t="s">
        <v>9</v>
      </c>
      <c r="B60" s="10">
        <v>38770.382749999997</v>
      </c>
      <c r="C60" s="41">
        <v>117142.14017999999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f t="shared" si="10"/>
        <v>118111.70155</v>
      </c>
      <c r="I60" s="42">
        <f t="shared" si="11"/>
        <v>-14320.014159999999</v>
      </c>
      <c r="J60" s="65">
        <f t="shared" si="12"/>
        <v>-0.36935446968214414</v>
      </c>
      <c r="K60" s="43">
        <f t="shared" si="13"/>
        <v>969.56137000001036</v>
      </c>
      <c r="L60" s="33">
        <f t="shared" si="14"/>
        <v>8.2767940598507117E-3</v>
      </c>
      <c r="M60" s="1"/>
      <c r="N60" s="2"/>
    </row>
    <row r="61" spans="1:14" s="3" customFormat="1" x14ac:dyDescent="0.2">
      <c r="A61" s="10" t="s">
        <v>10</v>
      </c>
      <c r="B61" s="10">
        <v>1584.4970800000001</v>
      </c>
      <c r="C61" s="41">
        <v>15871.47293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f t="shared" si="10"/>
        <v>23760.847170000001</v>
      </c>
      <c r="I61" s="42">
        <f t="shared" si="11"/>
        <v>3850.3270199999997</v>
      </c>
      <c r="J61" s="65">
        <f t="shared" si="12"/>
        <v>2.4299994418418236</v>
      </c>
      <c r="K61" s="43">
        <f t="shared" si="13"/>
        <v>7889.374240000001</v>
      </c>
      <c r="L61" s="33">
        <f t="shared" si="14"/>
        <v>0.49707889587787624</v>
      </c>
      <c r="M61" s="1"/>
      <c r="N61" s="2"/>
    </row>
    <row r="62" spans="1:14" s="3" customFormat="1" x14ac:dyDescent="0.2">
      <c r="A62" s="10" t="s">
        <v>11</v>
      </c>
      <c r="B62" s="10">
        <v>3491.1506900000004</v>
      </c>
      <c r="C62" s="41">
        <v>7425.8011200000001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f t="shared" si="10"/>
        <v>21150.445950000001</v>
      </c>
      <c r="I62" s="42">
        <f t="shared" si="11"/>
        <v>3053.01613</v>
      </c>
      <c r="J62" s="65">
        <f t="shared" si="12"/>
        <v>0.87450138968364022</v>
      </c>
      <c r="K62" s="43">
        <f t="shared" si="13"/>
        <v>13724.644830000001</v>
      </c>
      <c r="L62" s="33">
        <f t="shared" si="14"/>
        <v>1.8482375986390545</v>
      </c>
      <c r="M62" s="1"/>
      <c r="N62" s="2"/>
    </row>
    <row r="63" spans="1:14" s="3" customFormat="1" x14ac:dyDescent="0.2">
      <c r="A63" s="10" t="s">
        <v>12</v>
      </c>
      <c r="B63" s="10">
        <v>876076.63881999988</v>
      </c>
      <c r="C63" s="41">
        <v>3619741.1305300002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f t="shared" si="10"/>
        <v>3517014.99608</v>
      </c>
      <c r="I63" s="42">
        <f t="shared" si="11"/>
        <v>6551.4554200001294</v>
      </c>
      <c r="J63" s="65">
        <f t="shared" si="12"/>
        <v>7.4781761431561566E-3</v>
      </c>
      <c r="K63" s="43">
        <f t="shared" si="13"/>
        <v>-102726.13445000025</v>
      </c>
      <c r="L63" s="33">
        <f t="shared" si="14"/>
        <v>-2.8379414644759127E-2</v>
      </c>
      <c r="M63" s="1"/>
      <c r="N63" s="2"/>
    </row>
    <row r="64" spans="1:14" s="3" customFormat="1" x14ac:dyDescent="0.2">
      <c r="A64" s="10" t="s">
        <v>13</v>
      </c>
      <c r="B64" s="10">
        <v>272802.41628999996</v>
      </c>
      <c r="C64" s="41">
        <v>1094084.4975399999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f t="shared" si="10"/>
        <v>1618207.9515699998</v>
      </c>
      <c r="I64" s="42">
        <f t="shared" si="11"/>
        <v>117789.58196000004</v>
      </c>
      <c r="J64" s="65">
        <f t="shared" si="12"/>
        <v>0.43177616812156439</v>
      </c>
      <c r="K64" s="43">
        <f t="shared" si="13"/>
        <v>524123.45402999991</v>
      </c>
      <c r="L64" s="33">
        <f t="shared" si="14"/>
        <v>0.47905207980596387</v>
      </c>
      <c r="M64" s="1"/>
      <c r="N64" s="2"/>
    </row>
    <row r="65" spans="1:15" s="3" customFormat="1" x14ac:dyDescent="0.2">
      <c r="A65" s="10" t="s">
        <v>14</v>
      </c>
      <c r="B65" s="10">
        <v>175767.07329</v>
      </c>
      <c r="C65" s="41">
        <v>633437.70660999999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f>+SUM(D65:G65)</f>
        <v>504837.98902000004</v>
      </c>
      <c r="I65" s="42">
        <f t="shared" si="11"/>
        <v>-51264.961500000005</v>
      </c>
      <c r="J65" s="65">
        <f t="shared" si="12"/>
        <v>-0.29166419250445952</v>
      </c>
      <c r="K65" s="43">
        <f t="shared" si="13"/>
        <v>-128599.71758999996</v>
      </c>
      <c r="L65" s="33">
        <f t="shared" si="14"/>
        <v>-0.20301872820017841</v>
      </c>
      <c r="M65" s="1"/>
      <c r="N65" s="2"/>
    </row>
    <row r="66" spans="1:15" s="3" customFormat="1" x14ac:dyDescent="0.2">
      <c r="A66" s="10" t="s">
        <v>15</v>
      </c>
      <c r="B66" s="10">
        <v>198689.93964000003</v>
      </c>
      <c r="C66" s="41">
        <v>795926.16472999996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f t="shared" si="10"/>
        <v>849315.52602999983</v>
      </c>
      <c r="I66" s="42">
        <f t="shared" si="11"/>
        <v>11316.985359999962</v>
      </c>
      <c r="J66" s="65">
        <f t="shared" si="12"/>
        <v>5.6958019014474726E-2</v>
      </c>
      <c r="K66" s="43">
        <f t="shared" si="13"/>
        <v>53389.361299999873</v>
      </c>
      <c r="L66" s="33">
        <f t="shared" si="14"/>
        <v>6.7078283973879715E-2</v>
      </c>
      <c r="M66" s="1"/>
      <c r="N66" s="2"/>
    </row>
    <row r="67" spans="1:15" s="3" customFormat="1" x14ac:dyDescent="0.2">
      <c r="A67" s="10" t="s">
        <v>16</v>
      </c>
      <c r="B67" s="10">
        <v>208713.16016</v>
      </c>
      <c r="C67" s="41">
        <v>788396.49806999997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f t="shared" si="10"/>
        <v>882964.90222000005</v>
      </c>
      <c r="I67" s="42">
        <f t="shared" si="11"/>
        <v>31156.0288</v>
      </c>
      <c r="J67" s="65">
        <f t="shared" si="12"/>
        <v>0.14927678147422863</v>
      </c>
      <c r="K67" s="43">
        <f t="shared" si="13"/>
        <v>94568.404150000075</v>
      </c>
      <c r="L67" s="33">
        <f t="shared" si="14"/>
        <v>0.11995030975087295</v>
      </c>
      <c r="M67" s="1"/>
      <c r="N67" s="2"/>
    </row>
    <row r="68" spans="1:15" s="3" customFormat="1" x14ac:dyDescent="0.2">
      <c r="A68" s="6" t="s">
        <v>17</v>
      </c>
      <c r="B68" s="44">
        <v>2128363.0961500001</v>
      </c>
      <c r="C68" s="45">
        <v>7714905.6502599996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42">
        <f t="shared" si="10"/>
        <v>7793132.1375399996</v>
      </c>
      <c r="I68" s="42">
        <f>+G68-B68</f>
        <v>-181425.26601000014</v>
      </c>
      <c r="J68" s="65">
        <f t="shared" si="12"/>
        <v>-8.5241689417647093E-2</v>
      </c>
      <c r="K68" s="43">
        <f>+H68-C68</f>
        <v>78226.487280000001</v>
      </c>
      <c r="L68" s="33">
        <f t="shared" si="14"/>
        <v>1.0139655729602293E-2</v>
      </c>
      <c r="M68" s="1"/>
      <c r="N68" s="2"/>
    </row>
    <row r="69" spans="1:15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22"/>
      <c r="M69" s="1"/>
      <c r="N69" s="2"/>
    </row>
    <row r="70" spans="1:15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M70" s="1"/>
      <c r="N70" s="2"/>
    </row>
    <row r="71" spans="1:15" s="3" customFormat="1" x14ac:dyDescent="0.2">
      <c r="A71" s="3" t="s">
        <v>19</v>
      </c>
      <c r="B71" s="22"/>
      <c r="C71" s="22"/>
      <c r="D71" s="23"/>
      <c r="E71" s="23"/>
      <c r="F71" s="23"/>
      <c r="G71" s="23"/>
      <c r="H71" s="23"/>
      <c r="I71" s="23"/>
      <c r="J71" s="23"/>
      <c r="M71" s="1"/>
      <c r="N71" s="2"/>
    </row>
    <row r="72" spans="1:15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</row>
    <row r="75" spans="1:15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"/>
      <c r="N75" s="2"/>
    </row>
    <row r="76" spans="1:15" s="3" customFormat="1" x14ac:dyDescent="0.2">
      <c r="A76" s="155" t="str">
        <f>+A52</f>
        <v>PERIODO: Abril2018-2019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"/>
      <c r="N76" s="2"/>
    </row>
    <row r="77" spans="1:15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"/>
      <c r="N77" s="2"/>
    </row>
    <row r="78" spans="1:15" s="3" customFormat="1" x14ac:dyDescent="0.2">
      <c r="A78" s="71"/>
      <c r="B78" s="71"/>
      <c r="C78" s="71"/>
      <c r="D78" s="5"/>
      <c r="E78" s="5"/>
      <c r="F78" s="5"/>
      <c r="G78" s="5"/>
      <c r="H78" s="5"/>
      <c r="I78" s="5"/>
      <c r="J78" s="5"/>
      <c r="K78" s="71"/>
      <c r="M78" s="1"/>
      <c r="N78" s="2"/>
    </row>
    <row r="79" spans="1:15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3"/>
      <c r="I79" s="161" t="str">
        <f>+I55</f>
        <v>Variación Abr. 19/18</v>
      </c>
      <c r="J79" s="163"/>
      <c r="K79" s="158" t="str">
        <f>+K55</f>
        <v>Variación Ene-Abr. 19/18</v>
      </c>
      <c r="L79" s="158"/>
      <c r="M79" s="1"/>
      <c r="N79" s="2"/>
    </row>
    <row r="80" spans="1:15" s="3" customFormat="1" x14ac:dyDescent="0.2">
      <c r="A80" s="157"/>
      <c r="B80" s="6" t="str">
        <f>+B56</f>
        <v>Abr. 18 (R)</v>
      </c>
      <c r="C80" s="72" t="str">
        <f>+C56</f>
        <v>Ene.-Abr. 18 ®</v>
      </c>
      <c r="D80" s="8" t="s">
        <v>28</v>
      </c>
      <c r="E80" s="8" t="s">
        <v>35</v>
      </c>
      <c r="F80" s="8" t="s">
        <v>43</v>
      </c>
      <c r="G80" s="8" t="s">
        <v>50</v>
      </c>
      <c r="H80" s="8" t="str">
        <f>+H56</f>
        <v xml:space="preserve"> Ene-Abr. 19 (P)</v>
      </c>
      <c r="I80" s="8" t="s">
        <v>4</v>
      </c>
      <c r="J80" s="8" t="s">
        <v>5</v>
      </c>
      <c r="K80" s="9" t="s">
        <v>4</v>
      </c>
      <c r="L80" s="72" t="s">
        <v>5</v>
      </c>
      <c r="M80" s="1"/>
      <c r="N80" s="2"/>
    </row>
    <row r="81" spans="1:14" s="3" customFormat="1" x14ac:dyDescent="0.2">
      <c r="A81" s="10" t="s">
        <v>6</v>
      </c>
      <c r="B81" s="10">
        <v>0</v>
      </c>
      <c r="C81" s="42">
        <v>120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f>+SUM(D81:G81)</f>
        <v>695.48506000000009</v>
      </c>
      <c r="I81" s="12">
        <f>+G81-B81</f>
        <v>0</v>
      </c>
      <c r="J81" s="59">
        <v>0</v>
      </c>
      <c r="K81" s="13">
        <f>+H81-C81</f>
        <v>575.48506000000009</v>
      </c>
      <c r="L81" s="61">
        <f>+H81/C81-1</f>
        <v>4.7957088333333342</v>
      </c>
      <c r="M81" s="1"/>
      <c r="N81" s="2"/>
    </row>
    <row r="82" spans="1:14" s="3" customFormat="1" x14ac:dyDescent="0.2">
      <c r="A82" s="10" t="s">
        <v>7</v>
      </c>
      <c r="B82" s="10">
        <v>192356.77786999999</v>
      </c>
      <c r="C82" s="42">
        <v>335865.62348000001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f t="shared" ref="H82:H92" si="15">+SUM(D82:G82)</f>
        <v>69404.003249999994</v>
      </c>
      <c r="I82" s="12">
        <f t="shared" ref="I82:I91" si="16">+G82-B82</f>
        <v>-180350.17387999999</v>
      </c>
      <c r="J82" s="59">
        <f t="shared" ref="J82:J92" si="17">+G82/B82-1</f>
        <v>-0.93758159123400164</v>
      </c>
      <c r="K82" s="13">
        <f t="shared" ref="K82:K91" si="18">+H82-C82</f>
        <v>-266461.62023</v>
      </c>
      <c r="L82" s="61">
        <f t="shared" ref="L82:L92" si="19">+H82/C82-1</f>
        <v>-0.79335782408784439</v>
      </c>
      <c r="M82" s="1"/>
      <c r="N82" s="2"/>
    </row>
    <row r="83" spans="1:14" s="3" customFormat="1" x14ac:dyDescent="0.2">
      <c r="A83" s="10" t="s">
        <v>8</v>
      </c>
      <c r="B83" s="10">
        <v>5776.4025799999999</v>
      </c>
      <c r="C83" s="42">
        <v>30139.057700000005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f t="shared" si="15"/>
        <v>24063.908210000001</v>
      </c>
      <c r="I83" s="12">
        <f t="shared" si="16"/>
        <v>2484.3084400000007</v>
      </c>
      <c r="J83" s="59">
        <f t="shared" si="17"/>
        <v>0.43007882598099667</v>
      </c>
      <c r="K83" s="13">
        <f t="shared" si="18"/>
        <v>-6075.1494900000034</v>
      </c>
      <c r="L83" s="61">
        <f t="shared" si="19"/>
        <v>-0.20157065129478158</v>
      </c>
      <c r="M83" s="1"/>
      <c r="N83" s="2"/>
    </row>
    <row r="84" spans="1:14" s="3" customFormat="1" x14ac:dyDescent="0.2">
      <c r="A84" s="10" t="s">
        <v>9</v>
      </c>
      <c r="B84" s="10">
        <v>26863.0537</v>
      </c>
      <c r="C84" s="42">
        <v>82303.939480000001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f t="shared" si="15"/>
        <v>87773.723050000001</v>
      </c>
      <c r="I84" s="12">
        <f t="shared" si="16"/>
        <v>-10210.681110000001</v>
      </c>
      <c r="J84" s="59">
        <f t="shared" si="17"/>
        <v>-0.38010128051823089</v>
      </c>
      <c r="K84" s="13">
        <f t="shared" si="18"/>
        <v>5469.7835699999996</v>
      </c>
      <c r="L84" s="61">
        <f t="shared" si="19"/>
        <v>6.6458344576922235E-2</v>
      </c>
      <c r="M84" s="1"/>
      <c r="N84" s="2"/>
    </row>
    <row r="85" spans="1:14" s="3" customFormat="1" x14ac:dyDescent="0.2">
      <c r="A85" s="10" t="s">
        <v>10</v>
      </c>
      <c r="B85" s="10">
        <v>1584.4970800000001</v>
      </c>
      <c r="C85" s="42">
        <v>9408.5378400000009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f t="shared" si="15"/>
        <v>11991.83791</v>
      </c>
      <c r="I85" s="12">
        <f t="shared" si="16"/>
        <v>1426.5665600000002</v>
      </c>
      <c r="J85" s="59">
        <f t="shared" si="17"/>
        <v>0.90032766737569503</v>
      </c>
      <c r="K85" s="13">
        <f t="shared" si="18"/>
        <v>2583.3000699999993</v>
      </c>
      <c r="L85" s="61">
        <f t="shared" si="19"/>
        <v>0.27456976991868043</v>
      </c>
      <c r="M85" s="1"/>
      <c r="N85" s="2"/>
    </row>
    <row r="86" spans="1:14" s="3" customFormat="1" x14ac:dyDescent="0.2">
      <c r="A86" s="10" t="s">
        <v>11</v>
      </c>
      <c r="B86" s="10">
        <v>334.78651000000002</v>
      </c>
      <c r="C86" s="42">
        <v>3591.5137000000004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f t="shared" si="15"/>
        <v>1649.33826</v>
      </c>
      <c r="I86" s="12">
        <f t="shared" si="16"/>
        <v>711.75761</v>
      </c>
      <c r="J86" s="59">
        <f t="shared" si="17"/>
        <v>2.1260044498208721</v>
      </c>
      <c r="K86" s="13">
        <f t="shared" si="18"/>
        <v>-1942.1754400000004</v>
      </c>
      <c r="L86" s="61">
        <f t="shared" si="19"/>
        <v>-0.54076793303057713</v>
      </c>
      <c r="M86" s="1"/>
      <c r="N86" s="2"/>
    </row>
    <row r="87" spans="1:14" s="3" customFormat="1" x14ac:dyDescent="0.2">
      <c r="A87" s="10" t="s">
        <v>12</v>
      </c>
      <c r="B87" s="10">
        <v>374274.19466999994</v>
      </c>
      <c r="C87" s="42">
        <v>1561737.9694299998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f t="shared" si="15"/>
        <v>1471721.8844999999</v>
      </c>
      <c r="I87" s="12">
        <f t="shared" si="16"/>
        <v>-13838.418009999965</v>
      </c>
      <c r="J87" s="59">
        <f t="shared" si="17"/>
        <v>-3.697401051707927E-2</v>
      </c>
      <c r="K87" s="13">
        <f t="shared" si="18"/>
        <v>-90016.084929999895</v>
      </c>
      <c r="L87" s="61">
        <f t="shared" si="19"/>
        <v>-5.7638404580029334E-2</v>
      </c>
      <c r="M87" s="1"/>
      <c r="N87" s="2"/>
    </row>
    <row r="88" spans="1:14" s="3" customFormat="1" x14ac:dyDescent="0.2">
      <c r="A88" s="10" t="s">
        <v>13</v>
      </c>
      <c r="B88" s="10">
        <v>70684.601809999993</v>
      </c>
      <c r="C88" s="42">
        <v>255262.80002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f t="shared" si="15"/>
        <v>334794.69341000001</v>
      </c>
      <c r="I88" s="12">
        <f t="shared" si="16"/>
        <v>-15907.408019999995</v>
      </c>
      <c r="J88" s="59">
        <f t="shared" si="17"/>
        <v>-0.22504771354246378</v>
      </c>
      <c r="K88" s="13">
        <f t="shared" si="18"/>
        <v>79531.893390000012</v>
      </c>
      <c r="L88" s="61">
        <f t="shared" si="19"/>
        <v>0.31156867896054052</v>
      </c>
      <c r="M88" s="1"/>
      <c r="N88" s="2"/>
    </row>
    <row r="89" spans="1:14" s="3" customFormat="1" x14ac:dyDescent="0.2">
      <c r="A89" s="10" t="s">
        <v>14</v>
      </c>
      <c r="B89" s="10">
        <v>121438.17296</v>
      </c>
      <c r="C89" s="42">
        <v>427614.69631000003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f t="shared" si="15"/>
        <v>354195.45693999995</v>
      </c>
      <c r="I89" s="12">
        <f t="shared" si="16"/>
        <v>-38998.684340000007</v>
      </c>
      <c r="J89" s="59">
        <f t="shared" si="17"/>
        <v>-0.32114024272125385</v>
      </c>
      <c r="K89" s="13">
        <f t="shared" si="18"/>
        <v>-73419.239370000083</v>
      </c>
      <c r="L89" s="61">
        <f t="shared" si="19"/>
        <v>-0.17169484585902695</v>
      </c>
      <c r="M89" s="1"/>
      <c r="N89" s="2"/>
    </row>
    <row r="90" spans="1:14" s="3" customFormat="1" x14ac:dyDescent="0.2">
      <c r="A90" s="10" t="s">
        <v>15</v>
      </c>
      <c r="B90" s="10">
        <v>135291.01383000001</v>
      </c>
      <c r="C90" s="42">
        <v>571089.71775000007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f t="shared" si="15"/>
        <v>627643.19282</v>
      </c>
      <c r="I90" s="12">
        <f t="shared" si="16"/>
        <v>25285.385879999987</v>
      </c>
      <c r="J90" s="59">
        <f t="shared" si="17"/>
        <v>0.18689627022658239</v>
      </c>
      <c r="K90" s="13">
        <f t="shared" si="18"/>
        <v>56553.475069999928</v>
      </c>
      <c r="L90" s="61">
        <f t="shared" si="19"/>
        <v>9.9027303963397095E-2</v>
      </c>
      <c r="M90" s="1"/>
      <c r="N90" s="2"/>
    </row>
    <row r="91" spans="1:14" s="3" customFormat="1" x14ac:dyDescent="0.2">
      <c r="A91" s="10" t="s">
        <v>16</v>
      </c>
      <c r="B91" s="10">
        <v>120634.21059</v>
      </c>
      <c r="C91" s="42">
        <v>445932.49358000001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f t="shared" si="15"/>
        <v>458685.26831999997</v>
      </c>
      <c r="I91" s="12">
        <f t="shared" si="16"/>
        <v>3007.6354300000094</v>
      </c>
      <c r="J91" s="59">
        <f t="shared" si="17"/>
        <v>2.4931861495095076E-2</v>
      </c>
      <c r="K91" s="13">
        <f t="shared" si="18"/>
        <v>12752.774739999964</v>
      </c>
      <c r="L91" s="61">
        <f t="shared" si="19"/>
        <v>2.8597993919705633E-2</v>
      </c>
      <c r="M91" s="1"/>
      <c r="N91" s="2"/>
    </row>
    <row r="92" spans="1:14" s="20" customFormat="1" x14ac:dyDescent="0.2">
      <c r="A92" s="6" t="s">
        <v>17</v>
      </c>
      <c r="B92" s="44">
        <v>1049237.7116</v>
      </c>
      <c r="C92" s="36">
        <v>3723066.3492900003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7">
        <f t="shared" si="15"/>
        <v>3442618.7917299997</v>
      </c>
      <c r="I92" s="12">
        <f>+G92-B92</f>
        <v>-226389.7114400001</v>
      </c>
      <c r="J92" s="59">
        <f t="shared" si="17"/>
        <v>-0.21576589264483703</v>
      </c>
      <c r="K92" s="13">
        <f>+H92-C92</f>
        <v>-280447.55756000057</v>
      </c>
      <c r="L92" s="61">
        <f t="shared" si="19"/>
        <v>-7.5327037245383144E-2</v>
      </c>
      <c r="M92" s="38"/>
      <c r="N92" s="63"/>
    </row>
    <row r="93" spans="1:14" s="3" customFormat="1" x14ac:dyDescent="0.2">
      <c r="B93" s="22"/>
      <c r="C93" s="23"/>
      <c r="D93" s="23"/>
      <c r="E93" s="23"/>
      <c r="F93" s="23"/>
      <c r="G93" s="23"/>
      <c r="H93" s="23"/>
      <c r="I93" s="23"/>
      <c r="J93" s="74"/>
      <c r="K93" s="49"/>
      <c r="M93" s="1"/>
      <c r="N93" s="2"/>
    </row>
    <row r="94" spans="1:14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M94" s="1"/>
      <c r="N94" s="2"/>
    </row>
    <row r="95" spans="1:14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M95" s="1"/>
      <c r="N95" s="2"/>
    </row>
    <row r="96" spans="1:14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M96" s="1"/>
      <c r="N96" s="2"/>
    </row>
    <row r="99" spans="1:15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"/>
      <c r="N99" s="2"/>
    </row>
    <row r="100" spans="1:15" s="3" customFormat="1" x14ac:dyDescent="0.2">
      <c r="A100" s="155" t="str">
        <f>+A76</f>
        <v>PERIODO: Abril2018-2019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"/>
      <c r="N100" s="2"/>
    </row>
    <row r="101" spans="1:15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"/>
      <c r="N101" s="2"/>
    </row>
    <row r="102" spans="1:15" s="3" customFormat="1" x14ac:dyDescent="0.2">
      <c r="A102" s="71"/>
      <c r="B102" s="71"/>
      <c r="C102" s="71"/>
      <c r="D102" s="5"/>
      <c r="E102" s="5"/>
      <c r="F102" s="5"/>
      <c r="G102" s="5"/>
      <c r="H102" s="5"/>
      <c r="I102" s="5"/>
      <c r="J102" s="5"/>
      <c r="K102" s="71"/>
      <c r="M102" s="1"/>
      <c r="N102" s="2"/>
    </row>
    <row r="103" spans="1:15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3"/>
      <c r="I103" s="161" t="str">
        <f>+I79</f>
        <v>Variación Abr. 19/18</v>
      </c>
      <c r="J103" s="163"/>
      <c r="K103" s="158" t="str">
        <f>+K79</f>
        <v>Variación Ene-Abr. 19/18</v>
      </c>
      <c r="L103" s="158"/>
      <c r="M103" s="1"/>
      <c r="N103" s="2"/>
    </row>
    <row r="104" spans="1:15" s="3" customFormat="1" x14ac:dyDescent="0.2">
      <c r="A104" s="157"/>
      <c r="B104" s="6" t="str">
        <f>+B80</f>
        <v>Abr. 18 (R)</v>
      </c>
      <c r="C104" s="72" t="str">
        <f>+C80</f>
        <v>Ene.-Abr. 18 ®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tr">
        <f>+H80</f>
        <v xml:space="preserve"> Ene-Abr. 19 (P)</v>
      </c>
      <c r="I104" s="8" t="s">
        <v>4</v>
      </c>
      <c r="J104" s="8" t="s">
        <v>5</v>
      </c>
      <c r="K104" s="9" t="s">
        <v>4</v>
      </c>
      <c r="L104" s="72" t="s">
        <v>5</v>
      </c>
      <c r="M104" s="1"/>
      <c r="N104" s="2"/>
    </row>
    <row r="105" spans="1:15" s="3" customFormat="1" x14ac:dyDescent="0.2">
      <c r="A105" s="10" t="s">
        <v>6</v>
      </c>
      <c r="B105" s="10">
        <v>198.63821999999999</v>
      </c>
      <c r="C105" s="47">
        <v>6449.2740599999997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f>+SUM(D105:G105)</f>
        <v>1657.1725500000002</v>
      </c>
      <c r="I105" s="12">
        <f>+G105-B105</f>
        <v>533.36710000000016</v>
      </c>
      <c r="J105" s="59">
        <f>+G105/B105-1</f>
        <v>2.6851182013209751</v>
      </c>
      <c r="K105" s="13">
        <f>+H105-C105</f>
        <v>-4792.1015099999995</v>
      </c>
      <c r="L105" s="61">
        <f>+H105/C105-1</f>
        <v>-0.74304510328097295</v>
      </c>
      <c r="M105" s="1"/>
      <c r="N105" s="2"/>
    </row>
    <row r="106" spans="1:15" s="3" customFormat="1" x14ac:dyDescent="0.2">
      <c r="A106" s="10" t="s">
        <v>7</v>
      </c>
      <c r="B106" s="10">
        <v>140502.48562999998</v>
      </c>
      <c r="C106" s="47">
        <v>237635.65607999999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f t="shared" ref="H106:H116" si="20">+SUM(D106:G106)</f>
        <v>113339.2598</v>
      </c>
      <c r="I106" s="12">
        <f t="shared" ref="I106:I116" si="21">+G106-B106</f>
        <v>-128256.83202999998</v>
      </c>
      <c r="J106" s="59">
        <f t="shared" ref="J106:J116" si="22">+G106/B106-1</f>
        <v>-0.91284386503846082</v>
      </c>
      <c r="K106" s="13">
        <f t="shared" ref="K106:K116" si="23">+H106-C106</f>
        <v>-124296.39627999999</v>
      </c>
      <c r="L106" s="61">
        <f t="shared" ref="L106:L116" si="24">+H106/C106-1</f>
        <v>-0.52305448740468319</v>
      </c>
      <c r="M106" s="1"/>
      <c r="N106" s="2"/>
    </row>
    <row r="107" spans="1:15" s="3" customFormat="1" x14ac:dyDescent="0.2">
      <c r="A107" s="10" t="s">
        <v>8</v>
      </c>
      <c r="B107" s="10">
        <v>13633.533130000002</v>
      </c>
      <c r="C107" s="47">
        <v>32670.627230000006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f t="shared" si="20"/>
        <v>48607.949079999999</v>
      </c>
      <c r="I107" s="12">
        <f t="shared" si="21"/>
        <v>16031.645329999998</v>
      </c>
      <c r="J107" s="59">
        <f t="shared" si="22"/>
        <v>1.1758980725783439</v>
      </c>
      <c r="K107" s="13">
        <f t="shared" si="23"/>
        <v>15937.321849999993</v>
      </c>
      <c r="L107" s="61">
        <f t="shared" si="24"/>
        <v>0.48781805558252178</v>
      </c>
      <c r="M107" s="1"/>
      <c r="N107" s="51"/>
      <c r="O107" s="52"/>
    </row>
    <row r="108" spans="1:15" s="3" customFormat="1" x14ac:dyDescent="0.2">
      <c r="A108" s="10" t="s">
        <v>9</v>
      </c>
      <c r="B108" s="10">
        <v>11907.32905</v>
      </c>
      <c r="C108" s="47">
        <v>34838.200700000001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f>+SUM(D108:G108)</f>
        <v>30337.978500000001</v>
      </c>
      <c r="I108" s="12">
        <f t="shared" si="21"/>
        <v>-4109.3330500000002</v>
      </c>
      <c r="J108" s="59">
        <f t="shared" si="22"/>
        <v>-0.34510955670616994</v>
      </c>
      <c r="K108" s="13">
        <f t="shared" si="23"/>
        <v>-4500.2222000000002</v>
      </c>
      <c r="L108" s="61">
        <f t="shared" si="24"/>
        <v>-0.12917493181558026</v>
      </c>
      <c r="M108" s="1"/>
      <c r="N108" s="2"/>
    </row>
    <row r="109" spans="1:15" s="3" customFormat="1" x14ac:dyDescent="0.2">
      <c r="A109" s="10" t="s">
        <v>10</v>
      </c>
      <c r="B109" s="10">
        <v>0</v>
      </c>
      <c r="C109" s="47">
        <v>6462.9350900000009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f t="shared" si="20"/>
        <v>11769.009260000001</v>
      </c>
      <c r="I109" s="12">
        <f t="shared" si="21"/>
        <v>2423.76046</v>
      </c>
      <c r="J109" s="59">
        <v>0</v>
      </c>
      <c r="K109" s="13">
        <f t="shared" si="23"/>
        <v>5306.0741699999999</v>
      </c>
      <c r="L109" s="61">
        <f t="shared" si="24"/>
        <v>0.82100069026068456</v>
      </c>
      <c r="M109" s="1"/>
      <c r="N109" s="2"/>
    </row>
    <row r="110" spans="1:15" s="3" customFormat="1" x14ac:dyDescent="0.2">
      <c r="A110" s="10" t="s">
        <v>11</v>
      </c>
      <c r="B110" s="10">
        <v>3156.36418</v>
      </c>
      <c r="C110" s="47">
        <v>3834.2874200000001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f t="shared" si="20"/>
        <v>19501.107690000001</v>
      </c>
      <c r="I110" s="12">
        <f t="shared" si="21"/>
        <v>2341.2585199999999</v>
      </c>
      <c r="J110" s="59">
        <f t="shared" si="22"/>
        <v>0.7417580439022724</v>
      </c>
      <c r="K110" s="13">
        <f t="shared" si="23"/>
        <v>15666.82027</v>
      </c>
      <c r="L110" s="61">
        <f t="shared" si="24"/>
        <v>4.0859796238227757</v>
      </c>
      <c r="M110" s="1"/>
      <c r="N110" s="2"/>
    </row>
    <row r="111" spans="1:15" s="3" customFormat="1" x14ac:dyDescent="0.2">
      <c r="A111" s="10" t="s">
        <v>12</v>
      </c>
      <c r="B111" s="10">
        <v>501802.44415000005</v>
      </c>
      <c r="C111" s="47">
        <v>2058003.1611000001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f t="shared" si="20"/>
        <v>2045293.1115799998</v>
      </c>
      <c r="I111" s="12">
        <f t="shared" si="21"/>
        <v>20389.873429999978</v>
      </c>
      <c r="J111" s="59">
        <f t="shared" si="22"/>
        <v>4.0633268465916306E-2</v>
      </c>
      <c r="K111" s="13">
        <f t="shared" si="23"/>
        <v>-12710.04952000035</v>
      </c>
      <c r="L111" s="61">
        <f t="shared" si="24"/>
        <v>-6.1759135069583415E-3</v>
      </c>
      <c r="M111" s="1"/>
      <c r="N111" s="2"/>
    </row>
    <row r="112" spans="1:15" s="3" customFormat="1" x14ac:dyDescent="0.2">
      <c r="A112" s="10" t="s">
        <v>13</v>
      </c>
      <c r="B112" s="10">
        <v>202117.81448</v>
      </c>
      <c r="C112" s="47">
        <v>838821.69751999993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f t="shared" si="20"/>
        <v>1283413.25816</v>
      </c>
      <c r="I112" s="12">
        <f t="shared" si="21"/>
        <v>133696.98997999995</v>
      </c>
      <c r="J112" s="59">
        <f t="shared" si="22"/>
        <v>0.66148048515154301</v>
      </c>
      <c r="K112" s="13">
        <f t="shared" si="23"/>
        <v>444591.56064000004</v>
      </c>
      <c r="L112" s="61">
        <f t="shared" si="24"/>
        <v>0.53001914704215158</v>
      </c>
      <c r="M112" s="1"/>
      <c r="N112" s="2"/>
    </row>
    <row r="113" spans="1:14" s="3" customFormat="1" x14ac:dyDescent="0.2">
      <c r="A113" s="10" t="s">
        <v>14</v>
      </c>
      <c r="B113" s="10">
        <v>54328.900329999997</v>
      </c>
      <c r="C113" s="47">
        <v>205823.01029999999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f t="shared" si="20"/>
        <v>150642.53208</v>
      </c>
      <c r="I113" s="12">
        <f t="shared" si="21"/>
        <v>-12266.277159999998</v>
      </c>
      <c r="J113" s="59">
        <f t="shared" si="22"/>
        <v>-0.22577812334674952</v>
      </c>
      <c r="K113" s="13">
        <f t="shared" si="23"/>
        <v>-55180.47821999999</v>
      </c>
      <c r="L113" s="61">
        <f t="shared" si="24"/>
        <v>-0.26809674068788991</v>
      </c>
      <c r="M113" s="1"/>
      <c r="N113" s="2"/>
    </row>
    <row r="114" spans="1:14" s="3" customFormat="1" x14ac:dyDescent="0.2">
      <c r="A114" s="10" t="s">
        <v>15</v>
      </c>
      <c r="B114" s="10">
        <v>63398.925810000001</v>
      </c>
      <c r="C114" s="47">
        <v>224836.44698000001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f t="shared" si="20"/>
        <v>221672.33320999998</v>
      </c>
      <c r="I114" s="12">
        <f t="shared" si="21"/>
        <v>-13968.400520000003</v>
      </c>
      <c r="J114" s="59">
        <f t="shared" si="22"/>
        <v>-0.22032550775169046</v>
      </c>
      <c r="K114" s="13">
        <f t="shared" si="23"/>
        <v>-3164.1137700000254</v>
      </c>
      <c r="L114" s="61">
        <f t="shared" si="24"/>
        <v>-1.407295753202098E-2</v>
      </c>
      <c r="M114" s="1"/>
      <c r="N114" s="2"/>
    </row>
    <row r="115" spans="1:14" s="3" customFormat="1" x14ac:dyDescent="0.2">
      <c r="A115" s="10" t="s">
        <v>16</v>
      </c>
      <c r="B115" s="10">
        <v>88078.949569999997</v>
      </c>
      <c r="C115" s="47">
        <v>342464.00448999996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f t="shared" si="20"/>
        <v>424279.63390000002</v>
      </c>
      <c r="I115" s="12">
        <f t="shared" si="21"/>
        <v>28148.393370000005</v>
      </c>
      <c r="J115" s="59">
        <f t="shared" si="22"/>
        <v>0.31958139268712915</v>
      </c>
      <c r="K115" s="13">
        <f t="shared" si="23"/>
        <v>81815.629410000052</v>
      </c>
      <c r="L115" s="61">
        <f t="shared" si="24"/>
        <v>0.23890285792762511</v>
      </c>
      <c r="M115" s="1"/>
      <c r="N115" s="2"/>
    </row>
    <row r="116" spans="1:14" s="3" customFormat="1" x14ac:dyDescent="0.2">
      <c r="A116" s="6" t="s">
        <v>17</v>
      </c>
      <c r="B116" s="44">
        <v>1079125.3845499998</v>
      </c>
      <c r="C116" s="48">
        <v>3991839.3009700002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7">
        <f t="shared" si="20"/>
        <v>4350513.3458099999</v>
      </c>
      <c r="I116" s="12">
        <f t="shared" si="21"/>
        <v>44964.445429999847</v>
      </c>
      <c r="J116" s="59">
        <f t="shared" si="22"/>
        <v>4.1667489314738182E-2</v>
      </c>
      <c r="K116" s="13">
        <f t="shared" si="23"/>
        <v>358674.04483999964</v>
      </c>
      <c r="L116" s="61">
        <f t="shared" si="24"/>
        <v>8.9851824634534561E-2</v>
      </c>
      <c r="M116" s="1"/>
      <c r="N116" s="2"/>
    </row>
    <row r="117" spans="1:14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M117" s="1"/>
      <c r="N117" s="2"/>
    </row>
    <row r="118" spans="1:14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M118" s="1"/>
      <c r="N118" s="2"/>
    </row>
    <row r="119" spans="1:14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15"/>
      <c r="M119" s="1"/>
      <c r="N119" s="2"/>
    </row>
    <row r="120" spans="1:14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M120" s="1"/>
      <c r="N120" s="2"/>
    </row>
  </sheetData>
  <mergeCells count="40">
    <mergeCell ref="A2:L2"/>
    <mergeCell ref="A3:L3"/>
    <mergeCell ref="A4:L4"/>
    <mergeCell ref="A6:A7"/>
    <mergeCell ref="B6:C6"/>
    <mergeCell ref="D6:H6"/>
    <mergeCell ref="I6:J6"/>
    <mergeCell ref="K6:L6"/>
    <mergeCell ref="A27:L27"/>
    <mergeCell ref="A28:L28"/>
    <mergeCell ref="A29:L29"/>
    <mergeCell ref="A31:A32"/>
    <mergeCell ref="B31:C31"/>
    <mergeCell ref="D31:H31"/>
    <mergeCell ref="I31:J31"/>
    <mergeCell ref="K31:L31"/>
    <mergeCell ref="A51:L51"/>
    <mergeCell ref="A52:L52"/>
    <mergeCell ref="A53:L53"/>
    <mergeCell ref="A55:A56"/>
    <mergeCell ref="B55:C55"/>
    <mergeCell ref="D55:H55"/>
    <mergeCell ref="I55:J55"/>
    <mergeCell ref="K55:L55"/>
    <mergeCell ref="A75:L75"/>
    <mergeCell ref="A76:L76"/>
    <mergeCell ref="A77:L77"/>
    <mergeCell ref="A79:A80"/>
    <mergeCell ref="B79:C79"/>
    <mergeCell ref="D79:H79"/>
    <mergeCell ref="I79:J79"/>
    <mergeCell ref="K79:L79"/>
    <mergeCell ref="A99:L99"/>
    <mergeCell ref="A100:L100"/>
    <mergeCell ref="A101:L101"/>
    <mergeCell ref="A103:A104"/>
    <mergeCell ref="B103:C103"/>
    <mergeCell ref="D103:H103"/>
    <mergeCell ref="I103:J103"/>
    <mergeCell ref="K103:L10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0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3" style="29" customWidth="1"/>
    <col min="4" max="4" width="12" style="53" customWidth="1"/>
    <col min="5" max="8" width="11.5703125" style="53" customWidth="1"/>
    <col min="9" max="9" width="13" style="53" bestFit="1" customWidth="1"/>
    <col min="10" max="10" width="13.42578125" style="53" customWidth="1"/>
    <col min="11" max="11" width="10.28515625" style="90" customWidth="1"/>
    <col min="12" max="12" width="12.42578125" style="29" customWidth="1"/>
    <col min="13" max="13" width="12.5703125" style="29" customWidth="1"/>
    <col min="14" max="14" width="11.42578125" style="27"/>
    <col min="15" max="15" width="11.42578125" style="28"/>
    <col min="16" max="16384" width="11.42578125" style="29"/>
  </cols>
  <sheetData>
    <row r="2" spans="1:17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"/>
      <c r="O2" s="2"/>
    </row>
    <row r="3" spans="1:17" s="3" customFormat="1" x14ac:dyDescent="0.2">
      <c r="A3" s="155" t="s">
        <v>56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"/>
      <c r="O3" s="2"/>
    </row>
    <row r="4" spans="1:17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"/>
      <c r="O4" s="2"/>
    </row>
    <row r="5" spans="1:17" s="3" customFormat="1" x14ac:dyDescent="0.2">
      <c r="A5" s="77"/>
      <c r="B5" s="77"/>
      <c r="C5" s="77"/>
      <c r="D5" s="5"/>
      <c r="E5" s="5"/>
      <c r="F5" s="5"/>
      <c r="G5" s="5"/>
      <c r="H5" s="5"/>
      <c r="I5" s="5"/>
      <c r="J5" s="5"/>
      <c r="K5" s="5"/>
      <c r="L5" s="77"/>
      <c r="M5" s="77"/>
      <c r="N5" s="1"/>
      <c r="O5" s="2"/>
    </row>
    <row r="6" spans="1:17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2"/>
      <c r="I6" s="163"/>
      <c r="J6" s="161" t="s">
        <v>61</v>
      </c>
      <c r="K6" s="163"/>
      <c r="L6" s="158" t="s">
        <v>62</v>
      </c>
      <c r="M6" s="158"/>
      <c r="N6" s="1"/>
      <c r="O6" s="2"/>
    </row>
    <row r="7" spans="1:17" s="3" customFormat="1" x14ac:dyDescent="0.2">
      <c r="A7" s="157"/>
      <c r="B7" s="6" t="s">
        <v>59</v>
      </c>
      <c r="C7" s="78" t="s">
        <v>57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60</v>
      </c>
      <c r="J7" s="8" t="s">
        <v>4</v>
      </c>
      <c r="K7" s="8" t="s">
        <v>5</v>
      </c>
      <c r="L7" s="9" t="s">
        <v>4</v>
      </c>
      <c r="M7" s="78" t="s">
        <v>5</v>
      </c>
      <c r="N7" s="1"/>
      <c r="O7" s="2"/>
    </row>
    <row r="8" spans="1:17" s="3" customFormat="1" x14ac:dyDescent="0.2">
      <c r="A8" s="10" t="s">
        <v>6</v>
      </c>
      <c r="B8" s="11">
        <v>15741.209199999999</v>
      </c>
      <c r="C8" s="12">
        <v>202512.03977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f>+SUM(D8:H8)</f>
        <v>423930.27016000001</v>
      </c>
      <c r="J8" s="12">
        <f>+H8-B8</f>
        <v>25836.403350000001</v>
      </c>
      <c r="K8" s="59">
        <f>+H8/B8-1</f>
        <v>1.6413226596340516</v>
      </c>
      <c r="L8" s="13">
        <f>+I8-C8</f>
        <v>221418.23039000001</v>
      </c>
      <c r="M8" s="61">
        <f>+I8/C8-1</f>
        <v>1.0933583536142959</v>
      </c>
      <c r="N8" s="1"/>
      <c r="O8" s="2"/>
      <c r="P8" s="15"/>
      <c r="Q8" s="15"/>
    </row>
    <row r="9" spans="1:17" s="3" customFormat="1" x14ac:dyDescent="0.2">
      <c r="A9" s="10" t="s">
        <v>7</v>
      </c>
      <c r="B9" s="11">
        <v>51368.860229999998</v>
      </c>
      <c r="C9" s="12">
        <v>682070.13979000004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f t="shared" ref="I9:I19" si="0">+SUM(D9:H9)</f>
        <v>285223.27061000001</v>
      </c>
      <c r="J9" s="12">
        <f t="shared" ref="J9:J19" si="1">+H9-B9</f>
        <v>1111.1473300000071</v>
      </c>
      <c r="K9" s="59">
        <f t="shared" ref="K9:K19" si="2">+H9/B9-1</f>
        <v>2.1630756941558138E-2</v>
      </c>
      <c r="L9" s="13">
        <f t="shared" ref="L9:L19" si="3">+I9-C9</f>
        <v>-396846.86918000004</v>
      </c>
      <c r="M9" s="61">
        <f t="shared" ref="M9:M19" si="4">+I9/C9-1</f>
        <v>-0.58182706737782675</v>
      </c>
      <c r="N9" s="1"/>
      <c r="O9" s="2"/>
      <c r="P9" s="15"/>
      <c r="Q9" s="15"/>
    </row>
    <row r="10" spans="1:17" s="3" customFormat="1" x14ac:dyDescent="0.2">
      <c r="A10" s="10" t="s">
        <v>8</v>
      </c>
      <c r="B10" s="11">
        <v>34317.567849999992</v>
      </c>
      <c r="C10" s="12">
        <v>111626.96087000001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f t="shared" si="0"/>
        <v>109547.03091000002</v>
      </c>
      <c r="J10" s="12">
        <f t="shared" si="1"/>
        <v>-20373.384979999992</v>
      </c>
      <c r="K10" s="59">
        <f t="shared" si="2"/>
        <v>-0.59367217015642892</v>
      </c>
      <c r="L10" s="13">
        <f t="shared" si="3"/>
        <v>-2079.929959999994</v>
      </c>
      <c r="M10" s="61">
        <f t="shared" si="4"/>
        <v>-1.8632863815241429E-2</v>
      </c>
      <c r="N10" s="1"/>
      <c r="O10" s="2"/>
      <c r="P10" s="15"/>
      <c r="Q10" s="15"/>
    </row>
    <row r="11" spans="1:17" s="3" customFormat="1" x14ac:dyDescent="0.2">
      <c r="A11" s="10" t="s">
        <v>9</v>
      </c>
      <c r="B11" s="11">
        <v>43688.540349999996</v>
      </c>
      <c r="C11" s="12">
        <v>213781.42436999999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f t="shared" si="0"/>
        <v>212641.00301000001</v>
      </c>
      <c r="J11" s="12">
        <f t="shared" si="1"/>
        <v>4860.6120900000024</v>
      </c>
      <c r="K11" s="59">
        <f t="shared" si="2"/>
        <v>0.11125599644804796</v>
      </c>
      <c r="L11" s="13">
        <f t="shared" si="3"/>
        <v>-1140.4213599999784</v>
      </c>
      <c r="M11" s="61">
        <f t="shared" si="4"/>
        <v>-5.3345203558294862E-3</v>
      </c>
      <c r="N11" s="1"/>
      <c r="O11" s="2"/>
      <c r="P11" s="15"/>
      <c r="Q11" s="15"/>
    </row>
    <row r="12" spans="1:17" s="3" customFormat="1" x14ac:dyDescent="0.2">
      <c r="A12" s="10" t="s">
        <v>10</v>
      </c>
      <c r="B12" s="11">
        <v>1524.61176</v>
      </c>
      <c r="C12" s="12">
        <v>17396.08469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f t="shared" si="0"/>
        <v>34500.342619999996</v>
      </c>
      <c r="J12" s="12">
        <f t="shared" si="1"/>
        <v>8519.3887300000006</v>
      </c>
      <c r="K12" s="59">
        <f t="shared" si="2"/>
        <v>5.5879070026325914</v>
      </c>
      <c r="L12" s="13">
        <f t="shared" si="3"/>
        <v>17104.257929999996</v>
      </c>
      <c r="M12" s="61">
        <f t="shared" si="4"/>
        <v>0.9832245723563442</v>
      </c>
      <c r="N12" s="1"/>
      <c r="O12" s="2"/>
      <c r="P12" s="15"/>
      <c r="Q12" s="15"/>
    </row>
    <row r="13" spans="1:17" s="3" customFormat="1" x14ac:dyDescent="0.2">
      <c r="A13" s="10" t="s">
        <v>11</v>
      </c>
      <c r="B13" s="11">
        <v>1681.15534</v>
      </c>
      <c r="C13" s="12">
        <v>9126.9564599999994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f t="shared" si="0"/>
        <v>26807.553760000003</v>
      </c>
      <c r="J13" s="12">
        <f t="shared" si="1"/>
        <v>3885.9524699999993</v>
      </c>
      <c r="K13" s="59">
        <f t="shared" si="2"/>
        <v>2.3114773379597389</v>
      </c>
      <c r="L13" s="13">
        <f t="shared" si="3"/>
        <v>17680.597300000001</v>
      </c>
      <c r="M13" s="61">
        <f t="shared" si="4"/>
        <v>1.9371843590453595</v>
      </c>
      <c r="N13" s="1"/>
      <c r="O13" s="2"/>
      <c r="P13" s="15"/>
      <c r="Q13" s="15"/>
    </row>
    <row r="14" spans="1:17" s="3" customFormat="1" x14ac:dyDescent="0.2">
      <c r="A14" s="10" t="s">
        <v>12</v>
      </c>
      <c r="B14" s="11">
        <v>888790.22607000009</v>
      </c>
      <c r="C14" s="12">
        <v>4532129.7849300001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f t="shared" si="0"/>
        <v>4449034.4274700005</v>
      </c>
      <c r="J14" s="12">
        <f t="shared" si="1"/>
        <v>-886.24238000018522</v>
      </c>
      <c r="K14" s="59">
        <f t="shared" si="2"/>
        <v>-9.9713335498630151E-4</v>
      </c>
      <c r="L14" s="13">
        <f t="shared" si="3"/>
        <v>-83095.357459999621</v>
      </c>
      <c r="M14" s="61">
        <f t="shared" si="4"/>
        <v>-1.8334725924289308E-2</v>
      </c>
      <c r="N14" s="1"/>
      <c r="O14" s="2"/>
      <c r="P14" s="15"/>
      <c r="Q14" s="15"/>
    </row>
    <row r="15" spans="1:17" s="3" customFormat="1" x14ac:dyDescent="0.2">
      <c r="A15" s="10" t="s">
        <v>13</v>
      </c>
      <c r="B15" s="11">
        <v>397716.68358000007</v>
      </c>
      <c r="C15" s="12">
        <v>1647097.4374699998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f t="shared" si="0"/>
        <v>2144661.9062900003</v>
      </c>
      <c r="J15" s="12">
        <f t="shared" si="1"/>
        <v>26813.312899999903</v>
      </c>
      <c r="K15" s="59">
        <f t="shared" si="2"/>
        <v>6.7418124526844148E-2</v>
      </c>
      <c r="L15" s="13">
        <f t="shared" si="3"/>
        <v>497564.46882000053</v>
      </c>
      <c r="M15" s="61">
        <f t="shared" si="4"/>
        <v>0.30208563106277264</v>
      </c>
      <c r="N15" s="1"/>
      <c r="O15" s="2"/>
      <c r="P15" s="15"/>
      <c r="Q15" s="15"/>
    </row>
    <row r="16" spans="1:17" s="3" customFormat="1" x14ac:dyDescent="0.2">
      <c r="A16" s="10" t="s">
        <v>14</v>
      </c>
      <c r="B16" s="11">
        <v>232636.74437999999</v>
      </c>
      <c r="C16" s="12">
        <v>1013488.8205599999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f t="shared" si="0"/>
        <v>877557.81092000008</v>
      </c>
      <c r="J16" s="12">
        <f t="shared" si="1"/>
        <v>-50499.846439999994</v>
      </c>
      <c r="K16" s="59">
        <f t="shared" si="2"/>
        <v>-0.21707596783383076</v>
      </c>
      <c r="L16" s="13">
        <f t="shared" si="3"/>
        <v>-135931.00963999983</v>
      </c>
      <c r="M16" s="61">
        <f t="shared" si="4"/>
        <v>-0.1341218638848839</v>
      </c>
      <c r="N16" s="1"/>
      <c r="O16" s="2"/>
      <c r="P16" s="15"/>
      <c r="Q16" s="15"/>
    </row>
    <row r="17" spans="1:17" s="3" customFormat="1" x14ac:dyDescent="0.2">
      <c r="A17" s="10" t="s">
        <v>15</v>
      </c>
      <c r="B17" s="11">
        <v>166904.13582</v>
      </c>
      <c r="C17" s="12">
        <v>973980.75349000003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f t="shared" si="0"/>
        <v>1054604.94652</v>
      </c>
      <c r="J17" s="12">
        <f t="shared" si="1"/>
        <v>32769.826360000006</v>
      </c>
      <c r="K17" s="59">
        <f t="shared" si="2"/>
        <v>0.19633921112261143</v>
      </c>
      <c r="L17" s="13">
        <f t="shared" si="3"/>
        <v>80624.193029999966</v>
      </c>
      <c r="M17" s="61">
        <f t="shared" si="4"/>
        <v>8.2778014597418625E-2</v>
      </c>
      <c r="N17" s="1"/>
      <c r="O17" s="2"/>
      <c r="P17" s="15"/>
      <c r="Q17" s="15"/>
    </row>
    <row r="18" spans="1:17" s="3" customFormat="1" x14ac:dyDescent="0.2">
      <c r="A18" s="10" t="s">
        <v>16</v>
      </c>
      <c r="B18" s="11">
        <v>283008.76963</v>
      </c>
      <c r="C18" s="12">
        <v>1213514.81228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f t="shared" si="0"/>
        <v>1290640.99397</v>
      </c>
      <c r="J18" s="12">
        <f t="shared" si="1"/>
        <v>4737.2072000000044</v>
      </c>
      <c r="K18" s="59">
        <f t="shared" si="2"/>
        <v>1.6738729355254112E-2</v>
      </c>
      <c r="L18" s="13">
        <f t="shared" si="3"/>
        <v>77126.181689999998</v>
      </c>
      <c r="M18" s="61">
        <f t="shared" si="4"/>
        <v>6.3556028249125651E-2</v>
      </c>
      <c r="N18" s="1"/>
      <c r="O18" s="2"/>
      <c r="P18" s="15"/>
      <c r="Q18" s="15"/>
    </row>
    <row r="19" spans="1:17" s="20" customFormat="1" x14ac:dyDescent="0.2">
      <c r="A19" s="6" t="s">
        <v>17</v>
      </c>
      <c r="B19" s="16">
        <v>2117378.5042099999</v>
      </c>
      <c r="C19" s="17">
        <v>10616725.214680001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2">
        <f t="shared" si="0"/>
        <v>10909149.55624</v>
      </c>
      <c r="J19" s="12">
        <f t="shared" si="1"/>
        <v>36774.376629999839</v>
      </c>
      <c r="K19" s="59">
        <f t="shared" si="2"/>
        <v>1.7367880403471148E-2</v>
      </c>
      <c r="L19" s="13">
        <f t="shared" si="3"/>
        <v>292424.34155999869</v>
      </c>
      <c r="M19" s="61">
        <f t="shared" si="4"/>
        <v>2.7543742128284254E-2</v>
      </c>
      <c r="N19" s="38"/>
      <c r="O19" s="63"/>
      <c r="P19" s="64"/>
      <c r="Q19" s="64"/>
    </row>
    <row r="20" spans="1:17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83"/>
      <c r="L20" s="21"/>
      <c r="M20" s="73"/>
      <c r="N20" s="1"/>
      <c r="O20" s="2"/>
      <c r="P20" s="15"/>
      <c r="Q20" s="15"/>
    </row>
    <row r="21" spans="1:17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4"/>
      <c r="I21" s="23"/>
      <c r="J21" s="23"/>
      <c r="K21" s="84"/>
      <c r="N21" s="1"/>
      <c r="O21" s="2"/>
      <c r="P21" s="15"/>
      <c r="Q21" s="15"/>
    </row>
    <row r="22" spans="1:17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85"/>
      <c r="L22" s="24"/>
      <c r="M22" s="24"/>
      <c r="N22" s="1"/>
      <c r="O22" s="2"/>
      <c r="P22" s="15"/>
      <c r="Q22" s="15"/>
    </row>
    <row r="23" spans="1:17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85"/>
      <c r="L23" s="24"/>
      <c r="M23" s="24"/>
      <c r="N23" s="1"/>
      <c r="O23" s="2"/>
      <c r="P23" s="15"/>
      <c r="Q23" s="15"/>
    </row>
    <row r="24" spans="1:17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85"/>
      <c r="L24" s="24"/>
      <c r="M24" s="24"/>
      <c r="N24" s="1"/>
      <c r="O24" s="2"/>
    </row>
    <row r="25" spans="1:17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86"/>
      <c r="L25" s="26"/>
      <c r="M25" s="26"/>
      <c r="N25" s="26"/>
      <c r="O25" s="26"/>
    </row>
    <row r="26" spans="1:17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86"/>
      <c r="L26" s="26"/>
      <c r="M26" s="26"/>
    </row>
    <row r="27" spans="1:17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"/>
      <c r="O27" s="2"/>
    </row>
    <row r="28" spans="1:17" s="3" customFormat="1" x14ac:dyDescent="0.2">
      <c r="A28" s="155" t="str">
        <f>+A3</f>
        <v>PERIODO: Mayo 2018-2019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"/>
      <c r="O28" s="2"/>
    </row>
    <row r="29" spans="1:17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"/>
      <c r="O29" s="2"/>
    </row>
    <row r="30" spans="1:17" s="3" customFormat="1" x14ac:dyDescent="0.2">
      <c r="A30" s="77"/>
      <c r="B30" s="77"/>
      <c r="C30" s="77"/>
      <c r="D30" s="5"/>
      <c r="E30" s="5"/>
      <c r="F30" s="5"/>
      <c r="G30" s="5"/>
      <c r="H30" s="5"/>
      <c r="I30" s="5"/>
      <c r="J30" s="5"/>
      <c r="K30" s="5"/>
      <c r="L30" s="77"/>
      <c r="N30" s="1"/>
      <c r="O30" s="2"/>
    </row>
    <row r="31" spans="1:17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2"/>
      <c r="I31" s="163"/>
      <c r="J31" s="161" t="str">
        <f>+J6</f>
        <v>Variación May. 19/18</v>
      </c>
      <c r="K31" s="163"/>
      <c r="L31" s="158" t="str">
        <f>+L6</f>
        <v>Variación Ene-May. 19/18</v>
      </c>
      <c r="M31" s="158"/>
      <c r="N31" s="1"/>
      <c r="O31" s="2"/>
    </row>
    <row r="32" spans="1:17" s="3" customFormat="1" x14ac:dyDescent="0.2">
      <c r="A32" s="157"/>
      <c r="B32" s="6" t="str">
        <f>+B7</f>
        <v>May. 18 (R)</v>
      </c>
      <c r="C32" s="78" t="str">
        <f>+C7</f>
        <v>Ene.-May. 18 ®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tr">
        <f>+I7</f>
        <v xml:space="preserve"> Ene-May. 19 (P)</v>
      </c>
      <c r="J32" s="8" t="s">
        <v>4</v>
      </c>
      <c r="K32" s="8" t="s">
        <v>5</v>
      </c>
      <c r="L32" s="9" t="s">
        <v>4</v>
      </c>
      <c r="M32" s="78" t="s">
        <v>5</v>
      </c>
      <c r="N32" s="1"/>
      <c r="O32" s="30"/>
    </row>
    <row r="33" spans="1:15" s="3" customFormat="1" x14ac:dyDescent="0.2">
      <c r="A33" s="10" t="s">
        <v>6</v>
      </c>
      <c r="B33" s="12">
        <v>0</v>
      </c>
      <c r="C33" s="12">
        <v>180201.55650999999</v>
      </c>
      <c r="D33" s="31">
        <v>15000</v>
      </c>
      <c r="E33" s="31">
        <v>150000</v>
      </c>
      <c r="F33" s="31">
        <v>215000</v>
      </c>
      <c r="G33" s="31">
        <v>0</v>
      </c>
      <c r="H33" s="31">
        <v>7646.1300300000003</v>
      </c>
      <c r="I33" s="31">
        <f>+SUM(D33:H33)</f>
        <v>387646.13003</v>
      </c>
      <c r="J33" s="75">
        <f>+H33-B33</f>
        <v>7646.1300300000003</v>
      </c>
      <c r="K33" s="59">
        <v>0</v>
      </c>
      <c r="L33" s="76">
        <f>+I33-C33</f>
        <v>207444.57352000001</v>
      </c>
      <c r="M33" s="61">
        <f>+I33/C33-1</f>
        <v>1.1511808085214192</v>
      </c>
      <c r="N33" s="1"/>
      <c r="O33" s="2"/>
    </row>
    <row r="34" spans="1:15" s="3" customFormat="1" x14ac:dyDescent="0.2">
      <c r="A34" s="10" t="s">
        <v>7</v>
      </c>
      <c r="B34" s="12">
        <v>24000</v>
      </c>
      <c r="C34" s="12">
        <v>81200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f t="shared" ref="I34:I44" si="5">+SUM(D34:H34)</f>
        <v>55010</v>
      </c>
      <c r="J34" s="75">
        <f t="shared" ref="J34:J44" si="6">+H34-B34</f>
        <v>-18990</v>
      </c>
      <c r="K34" s="59">
        <f t="shared" ref="K34:K44" si="7">+H34/B34-1</f>
        <v>-0.79125000000000001</v>
      </c>
      <c r="L34" s="76">
        <f t="shared" ref="L34:L44" si="8">+I34-C34</f>
        <v>-26190</v>
      </c>
      <c r="M34" s="61">
        <f t="shared" ref="M34:M44" si="9">+I34/C34-1</f>
        <v>-0.3225369458128079</v>
      </c>
      <c r="N34" s="1"/>
      <c r="O34" s="2"/>
    </row>
    <row r="35" spans="1:15" s="3" customFormat="1" x14ac:dyDescent="0.2">
      <c r="A35" s="10" t="s">
        <v>8</v>
      </c>
      <c r="B35" s="12">
        <v>5307.8750499999996</v>
      </c>
      <c r="C35" s="12">
        <v>19807.583139999999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1">
        <f t="shared" si="5"/>
        <v>28882.458769999997</v>
      </c>
      <c r="J35" s="75">
        <f t="shared" si="6"/>
        <v>643.5929699999997</v>
      </c>
      <c r="K35" s="59">
        <f t="shared" si="7"/>
        <v>0.12125247183427956</v>
      </c>
      <c r="L35" s="76">
        <f t="shared" si="8"/>
        <v>9074.8756299999986</v>
      </c>
      <c r="M35" s="61">
        <f t="shared" si="9"/>
        <v>0.45815158597890404</v>
      </c>
      <c r="N35" s="1"/>
      <c r="O35" s="2"/>
    </row>
    <row r="36" spans="1:15" s="3" customFormat="1" x14ac:dyDescent="0.2">
      <c r="A36" s="10" t="s">
        <v>9</v>
      </c>
      <c r="B36" s="12">
        <v>16364.80927</v>
      </c>
      <c r="C36" s="12">
        <v>69315.553109999993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1">
        <f t="shared" si="5"/>
        <v>60035.672059999997</v>
      </c>
      <c r="J36" s="75">
        <f t="shared" si="6"/>
        <v>-2309.2862300000015</v>
      </c>
      <c r="K36" s="59">
        <f t="shared" si="7"/>
        <v>-0.14111293275097248</v>
      </c>
      <c r="L36" s="76">
        <f t="shared" si="8"/>
        <v>-9279.8810499999963</v>
      </c>
      <c r="M36" s="61">
        <f t="shared" si="9"/>
        <v>-0.13387877083334143</v>
      </c>
      <c r="N36" s="1"/>
      <c r="O36" s="2"/>
    </row>
    <row r="37" spans="1:15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1">
        <f t="shared" si="5"/>
        <v>695.49495999999999</v>
      </c>
      <c r="J37" s="75">
        <f>+H37-B37</f>
        <v>0</v>
      </c>
      <c r="K37" s="59">
        <v>0</v>
      </c>
      <c r="L37" s="76">
        <f t="shared" si="8"/>
        <v>695.49495999999999</v>
      </c>
      <c r="M37" s="61">
        <v>0</v>
      </c>
      <c r="N37" s="1"/>
      <c r="O37" s="2"/>
    </row>
    <row r="38" spans="1:15" s="3" customFormat="1" x14ac:dyDescent="0.2">
      <c r="A38" s="10" t="s">
        <v>11</v>
      </c>
      <c r="B38" s="12">
        <v>0</v>
      </c>
      <c r="C38" s="12">
        <v>20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1">
        <f t="shared" si="5"/>
        <v>90</v>
      </c>
      <c r="J38" s="75">
        <f t="shared" si="6"/>
        <v>0</v>
      </c>
      <c r="K38" s="59">
        <v>0</v>
      </c>
      <c r="L38" s="76">
        <f t="shared" si="8"/>
        <v>70</v>
      </c>
      <c r="M38" s="61">
        <v>0</v>
      </c>
      <c r="N38" s="1"/>
      <c r="O38" s="2"/>
    </row>
    <row r="39" spans="1:15" s="3" customFormat="1" x14ac:dyDescent="0.2">
      <c r="A39" s="10" t="s">
        <v>12</v>
      </c>
      <c r="B39" s="12">
        <v>6195.02513</v>
      </c>
      <c r="C39" s="12">
        <v>29793.453459999997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1">
        <f t="shared" si="5"/>
        <v>53853.50961999999</v>
      </c>
      <c r="J39" s="75">
        <f t="shared" si="6"/>
        <v>3543.0367900000001</v>
      </c>
      <c r="K39" s="59">
        <f t="shared" si="7"/>
        <v>0.57191645161252147</v>
      </c>
      <c r="L39" s="76">
        <f t="shared" si="8"/>
        <v>24060.056159999993</v>
      </c>
      <c r="M39" s="61">
        <f t="shared" si="9"/>
        <v>0.80756184214436466</v>
      </c>
      <c r="N39" s="1"/>
      <c r="O39" s="2"/>
    </row>
    <row r="40" spans="1:15" s="3" customFormat="1" x14ac:dyDescent="0.2">
      <c r="A40" s="10" t="s">
        <v>13</v>
      </c>
      <c r="B40" s="12">
        <v>29382.08366</v>
      </c>
      <c r="C40" s="12">
        <v>184678.34001000004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1">
        <f t="shared" si="5"/>
        <v>147491.54181</v>
      </c>
      <c r="J40" s="75">
        <f t="shared" si="6"/>
        <v>16185.499910000002</v>
      </c>
      <c r="K40" s="59">
        <f t="shared" si="7"/>
        <v>0.55086290330166476</v>
      </c>
      <c r="L40" s="76">
        <f t="shared" si="8"/>
        <v>-37186.798200000048</v>
      </c>
      <c r="M40" s="61">
        <f t="shared" si="9"/>
        <v>-0.20135982486081716</v>
      </c>
      <c r="N40" s="1"/>
      <c r="O40" s="2"/>
    </row>
    <row r="41" spans="1:15" s="3" customFormat="1" x14ac:dyDescent="0.2">
      <c r="A41" s="10" t="s">
        <v>14</v>
      </c>
      <c r="B41" s="12">
        <v>41326.53484</v>
      </c>
      <c r="C41" s="12">
        <v>188740.90440999999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1">
        <f t="shared" si="5"/>
        <v>238687.76091999997</v>
      </c>
      <c r="J41" s="75">
        <f t="shared" si="6"/>
        <v>6778.3021200000003</v>
      </c>
      <c r="K41" s="59">
        <f t="shared" si="7"/>
        <v>0.1640181579762956</v>
      </c>
      <c r="L41" s="76">
        <f t="shared" si="8"/>
        <v>49946.856509999983</v>
      </c>
      <c r="M41" s="61">
        <f t="shared" si="9"/>
        <v>0.26463185956500945</v>
      </c>
      <c r="N41" s="1"/>
      <c r="O41" s="2"/>
    </row>
    <row r="42" spans="1:15" s="3" customFormat="1" x14ac:dyDescent="0.2">
      <c r="A42" s="10" t="s">
        <v>15</v>
      </c>
      <c r="B42" s="12">
        <v>5523.3992500000004</v>
      </c>
      <c r="C42" s="12">
        <v>16673.852189999998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1">
        <f t="shared" si="5"/>
        <v>6439.3732499999996</v>
      </c>
      <c r="J42" s="75">
        <f t="shared" si="6"/>
        <v>-4699.4843100000007</v>
      </c>
      <c r="K42" s="59">
        <f t="shared" si="7"/>
        <v>-0.85083190573268808</v>
      </c>
      <c r="L42" s="76">
        <f t="shared" si="8"/>
        <v>-10234.478939999997</v>
      </c>
      <c r="M42" s="61">
        <f t="shared" si="9"/>
        <v>-0.61380410617637837</v>
      </c>
      <c r="N42" s="1"/>
      <c r="O42" s="2"/>
    </row>
    <row r="43" spans="1:15" s="3" customFormat="1" x14ac:dyDescent="0.2">
      <c r="A43" s="10" t="s">
        <v>16</v>
      </c>
      <c r="B43" s="12">
        <v>42133.638550000003</v>
      </c>
      <c r="C43" s="12">
        <v>184243.18312999999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1">
        <f t="shared" si="5"/>
        <v>160199.88391</v>
      </c>
      <c r="J43" s="75">
        <f t="shared" si="6"/>
        <v>-1863.8695599999992</v>
      </c>
      <c r="K43" s="59">
        <f t="shared" si="7"/>
        <v>-4.4237089986618239E-2</v>
      </c>
      <c r="L43" s="76">
        <f t="shared" si="8"/>
        <v>-24043.299219999986</v>
      </c>
      <c r="M43" s="61">
        <f t="shared" si="9"/>
        <v>-0.13049763259374048</v>
      </c>
      <c r="N43" s="1"/>
      <c r="O43" s="2"/>
    </row>
    <row r="44" spans="1:15" s="20" customFormat="1" x14ac:dyDescent="0.2">
      <c r="A44" s="6" t="s">
        <v>17</v>
      </c>
      <c r="B44" s="35">
        <v>170233.36575</v>
      </c>
      <c r="C44" s="17">
        <v>954674.42595999979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1">
        <f t="shared" si="5"/>
        <v>1139031.8253300001</v>
      </c>
      <c r="J44" s="75">
        <f t="shared" si="6"/>
        <v>6933.921720000013</v>
      </c>
      <c r="K44" s="59">
        <f t="shared" si="7"/>
        <v>4.0731860581215251E-2</v>
      </c>
      <c r="L44" s="76">
        <f t="shared" si="8"/>
        <v>184357.39937000035</v>
      </c>
      <c r="M44" s="61">
        <f t="shared" si="9"/>
        <v>0.19311023146410844</v>
      </c>
      <c r="N44" s="38"/>
      <c r="O44" s="2"/>
    </row>
    <row r="45" spans="1:15" s="3" customForma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87"/>
      <c r="M45" s="40"/>
      <c r="N45" s="1"/>
      <c r="O45" s="2"/>
    </row>
    <row r="46" spans="1:15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K46" s="84"/>
      <c r="M46" s="39"/>
      <c r="N46" s="1"/>
      <c r="O46" s="2"/>
    </row>
    <row r="47" spans="1:15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K47" s="84"/>
      <c r="M47" s="40"/>
      <c r="N47" s="1"/>
      <c r="O47" s="2"/>
    </row>
    <row r="48" spans="1:15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K48" s="84"/>
      <c r="M48" s="40"/>
      <c r="N48" s="1"/>
      <c r="O48" s="2"/>
    </row>
    <row r="51" spans="1:15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"/>
      <c r="O51" s="2"/>
    </row>
    <row r="52" spans="1:15" s="3" customFormat="1" x14ac:dyDescent="0.2">
      <c r="A52" s="155" t="str">
        <f>+A28</f>
        <v>PERIODO: Mayo 2018-2019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"/>
      <c r="O52" s="2"/>
    </row>
    <row r="53" spans="1:15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"/>
      <c r="O53" s="2"/>
    </row>
    <row r="54" spans="1:15" s="3" customFormat="1" x14ac:dyDescent="0.2">
      <c r="A54" s="77"/>
      <c r="B54" s="77"/>
      <c r="C54" s="77"/>
      <c r="D54" s="5"/>
      <c r="E54" s="5"/>
      <c r="F54" s="5"/>
      <c r="G54" s="5"/>
      <c r="H54" s="5"/>
      <c r="I54" s="5"/>
      <c r="J54" s="5"/>
      <c r="K54" s="5"/>
      <c r="L54" s="77"/>
      <c r="N54" s="1"/>
      <c r="O54" s="2"/>
    </row>
    <row r="55" spans="1:15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2"/>
      <c r="I55" s="163"/>
      <c r="J55" s="161" t="str">
        <f>+J31</f>
        <v>Variación May. 19/18</v>
      </c>
      <c r="K55" s="163"/>
      <c r="L55" s="158" t="str">
        <f>+L31</f>
        <v>Variación Ene-May. 19/18</v>
      </c>
      <c r="M55" s="158"/>
      <c r="N55" s="1"/>
      <c r="O55" s="2"/>
    </row>
    <row r="56" spans="1:15" s="3" customFormat="1" x14ac:dyDescent="0.2">
      <c r="A56" s="157"/>
      <c r="B56" s="6" t="str">
        <f>+B32</f>
        <v>May. 18 (R)</v>
      </c>
      <c r="C56" s="78" t="str">
        <f>+C32</f>
        <v>Ene.-May. 18 ®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tr">
        <f>+I32</f>
        <v xml:space="preserve"> Ene-May. 19 (P)</v>
      </c>
      <c r="J56" s="8" t="s">
        <v>4</v>
      </c>
      <c r="K56" s="8" t="s">
        <v>5</v>
      </c>
      <c r="L56" s="9" t="s">
        <v>4</v>
      </c>
      <c r="M56" s="78" t="s">
        <v>5</v>
      </c>
      <c r="N56" s="1"/>
      <c r="O56" s="2"/>
    </row>
    <row r="57" spans="1:15" s="3" customFormat="1" x14ac:dyDescent="0.2">
      <c r="A57" s="10" t="s">
        <v>6</v>
      </c>
      <c r="B57" s="10">
        <v>15741.209199999999</v>
      </c>
      <c r="C57" s="41">
        <v>22310.483260000001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f>+SUM(D57:H57)</f>
        <v>36284.14013</v>
      </c>
      <c r="J57" s="42">
        <f>+H57-B57</f>
        <v>18190.27332</v>
      </c>
      <c r="K57" s="69">
        <f>+H57/B57-1</f>
        <v>1.1555829726219509</v>
      </c>
      <c r="L57" s="43">
        <f>+I57-C57</f>
        <v>13973.656869999999</v>
      </c>
      <c r="M57" s="33">
        <f>+I57/C57-1</f>
        <v>0.62632694716447834</v>
      </c>
      <c r="N57" s="1"/>
      <c r="O57" s="2"/>
    </row>
    <row r="58" spans="1:15" s="3" customFormat="1" x14ac:dyDescent="0.2">
      <c r="A58" s="10" t="s">
        <v>7</v>
      </c>
      <c r="B58" s="10">
        <v>27368.860229999998</v>
      </c>
      <c r="C58" s="41">
        <v>600870.13978999993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f t="shared" ref="I58:I68" si="10">+SUM(D58:H58)</f>
        <v>230213.27060999998</v>
      </c>
      <c r="J58" s="42">
        <f t="shared" ref="J58:J68" si="11">+H58-B58</f>
        <v>20101.147330000007</v>
      </c>
      <c r="K58" s="69">
        <f t="shared" ref="K58:K68" si="12">+H58/B58-1</f>
        <v>0.73445321292431509</v>
      </c>
      <c r="L58" s="43">
        <f t="shared" ref="L58:L67" si="13">+I58-C58</f>
        <v>-370656.86917999992</v>
      </c>
      <c r="M58" s="33">
        <f t="shared" ref="M58:M68" si="14">+I58/C58-1</f>
        <v>-0.61686684798406199</v>
      </c>
      <c r="N58" s="1"/>
      <c r="O58" s="2"/>
    </row>
    <row r="59" spans="1:15" s="3" customFormat="1" x14ac:dyDescent="0.2">
      <c r="A59" s="10" t="s">
        <v>8</v>
      </c>
      <c r="B59" s="10">
        <v>29009.692799999997</v>
      </c>
      <c r="C59" s="41">
        <v>91819.377730000007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f t="shared" si="10"/>
        <v>80664.572140000018</v>
      </c>
      <c r="J59" s="42">
        <f t="shared" si="11"/>
        <v>-21016.977949999997</v>
      </c>
      <c r="K59" s="69">
        <f t="shared" si="12"/>
        <v>-0.72448123097670303</v>
      </c>
      <c r="L59" s="43">
        <f t="shared" si="13"/>
        <v>-11154.805589999989</v>
      </c>
      <c r="M59" s="33">
        <f t="shared" si="14"/>
        <v>-0.12148639933937821</v>
      </c>
      <c r="N59" s="1"/>
      <c r="O59" s="2"/>
    </row>
    <row r="60" spans="1:15" s="3" customFormat="1" x14ac:dyDescent="0.2">
      <c r="A60" s="10" t="s">
        <v>9</v>
      </c>
      <c r="B60" s="10">
        <v>27323.731079999998</v>
      </c>
      <c r="C60" s="41">
        <v>144465.87125999999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f t="shared" si="10"/>
        <v>152605.33095</v>
      </c>
      <c r="J60" s="42">
        <f t="shared" si="11"/>
        <v>7169.8983200000002</v>
      </c>
      <c r="K60" s="69">
        <f t="shared" si="12"/>
        <v>0.26240553674780198</v>
      </c>
      <c r="L60" s="43">
        <f t="shared" si="13"/>
        <v>8139.4596900000179</v>
      </c>
      <c r="M60" s="33">
        <f t="shared" si="14"/>
        <v>5.6341747839883771E-2</v>
      </c>
      <c r="N60" s="1"/>
      <c r="O60" s="2"/>
    </row>
    <row r="61" spans="1:15" s="3" customFormat="1" x14ac:dyDescent="0.2">
      <c r="A61" s="10" t="s">
        <v>10</v>
      </c>
      <c r="B61" s="10">
        <v>1524.61176</v>
      </c>
      <c r="C61" s="41">
        <v>17396.08469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f t="shared" si="10"/>
        <v>33804.847659999999</v>
      </c>
      <c r="J61" s="42">
        <f t="shared" si="11"/>
        <v>8519.3887300000006</v>
      </c>
      <c r="K61" s="69">
        <f t="shared" si="12"/>
        <v>5.5879070026325914</v>
      </c>
      <c r="L61" s="43">
        <f t="shared" si="13"/>
        <v>16408.76297</v>
      </c>
      <c r="M61" s="33">
        <f t="shared" si="14"/>
        <v>0.94324460143795719</v>
      </c>
      <c r="N61" s="1"/>
      <c r="O61" s="2"/>
    </row>
    <row r="62" spans="1:15" s="3" customFormat="1" x14ac:dyDescent="0.2">
      <c r="A62" s="10" t="s">
        <v>11</v>
      </c>
      <c r="B62" s="10">
        <v>1681.15534</v>
      </c>
      <c r="C62" s="41">
        <v>9106.9564599999994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f t="shared" si="10"/>
        <v>26717.553760000003</v>
      </c>
      <c r="J62" s="42">
        <f t="shared" si="11"/>
        <v>3885.9524699999993</v>
      </c>
      <c r="K62" s="69">
        <f t="shared" si="12"/>
        <v>2.3114773379597389</v>
      </c>
      <c r="L62" s="43">
        <f t="shared" si="13"/>
        <v>17610.597300000001</v>
      </c>
      <c r="M62" s="33">
        <f t="shared" si="14"/>
        <v>1.9337522230780495</v>
      </c>
      <c r="N62" s="1"/>
      <c r="O62" s="2"/>
    </row>
    <row r="63" spans="1:15" s="3" customFormat="1" x14ac:dyDescent="0.2">
      <c r="A63" s="10" t="s">
        <v>12</v>
      </c>
      <c r="B63" s="10">
        <v>882595.20094000001</v>
      </c>
      <c r="C63" s="41">
        <v>4502336.3314700006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f t="shared" si="10"/>
        <v>4395180.9178499999</v>
      </c>
      <c r="J63" s="42">
        <f t="shared" si="11"/>
        <v>-4429.2791699999943</v>
      </c>
      <c r="K63" s="69">
        <f t="shared" si="12"/>
        <v>-5.0184718490228208E-3</v>
      </c>
      <c r="L63" s="43">
        <f t="shared" si="13"/>
        <v>-107155.41362000071</v>
      </c>
      <c r="M63" s="33">
        <f t="shared" si="14"/>
        <v>-2.37999575622585E-2</v>
      </c>
      <c r="N63" s="1"/>
      <c r="O63" s="2"/>
    </row>
    <row r="64" spans="1:15" s="3" customFormat="1" x14ac:dyDescent="0.2">
      <c r="A64" s="10" t="s">
        <v>13</v>
      </c>
      <c r="B64" s="10">
        <v>368334.59992000001</v>
      </c>
      <c r="C64" s="41">
        <v>1462419.0974599998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f t="shared" si="10"/>
        <v>1997170.3644799998</v>
      </c>
      <c r="J64" s="42">
        <f t="shared" si="11"/>
        <v>10627.812989999948</v>
      </c>
      <c r="K64" s="69">
        <f t="shared" si="12"/>
        <v>2.8853691703978557E-2</v>
      </c>
      <c r="L64" s="43">
        <f t="shared" si="13"/>
        <v>534751.26701999991</v>
      </c>
      <c r="M64" s="33">
        <f t="shared" si="14"/>
        <v>0.36566211966787199</v>
      </c>
      <c r="N64" s="1"/>
      <c r="O64" s="2"/>
    </row>
    <row r="65" spans="1:16" s="3" customFormat="1" x14ac:dyDescent="0.2">
      <c r="A65" s="10" t="s">
        <v>14</v>
      </c>
      <c r="B65" s="10">
        <v>191310.20953999998</v>
      </c>
      <c r="C65" s="41">
        <v>824747.91614999995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f t="shared" si="10"/>
        <v>638870.05000000005</v>
      </c>
      <c r="J65" s="42">
        <f t="shared" si="11"/>
        <v>-57278.148560000001</v>
      </c>
      <c r="K65" s="69">
        <f t="shared" si="12"/>
        <v>-0.29939933000817731</v>
      </c>
      <c r="L65" s="43">
        <f t="shared" si="13"/>
        <v>-185877.8661499999</v>
      </c>
      <c r="M65" s="33">
        <f t="shared" si="14"/>
        <v>-0.22537536926154977</v>
      </c>
      <c r="N65" s="1"/>
      <c r="O65" s="2"/>
    </row>
    <row r="66" spans="1:16" s="3" customFormat="1" x14ac:dyDescent="0.2">
      <c r="A66" s="10" t="s">
        <v>15</v>
      </c>
      <c r="B66" s="10">
        <v>161380.73656999998</v>
      </c>
      <c r="C66" s="41">
        <v>957306.90129999991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f t="shared" si="10"/>
        <v>1048165.5732699998</v>
      </c>
      <c r="J66" s="42">
        <f t="shared" si="11"/>
        <v>37469.310670000035</v>
      </c>
      <c r="K66" s="69">
        <f t="shared" si="12"/>
        <v>0.23217957400849687</v>
      </c>
      <c r="L66" s="43">
        <f t="shared" si="13"/>
        <v>90858.671969999908</v>
      </c>
      <c r="M66" s="33">
        <f t="shared" si="14"/>
        <v>9.4910704024609105E-2</v>
      </c>
      <c r="N66" s="1"/>
      <c r="O66" s="2"/>
    </row>
    <row r="67" spans="1:16" s="3" customFormat="1" x14ac:dyDescent="0.2">
      <c r="A67" s="10" t="s">
        <v>16</v>
      </c>
      <c r="B67" s="10">
        <v>240875.13107999999</v>
      </c>
      <c r="C67" s="41">
        <v>1029271.6291499999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f t="shared" si="10"/>
        <v>1130441.1100600001</v>
      </c>
      <c r="J67" s="42">
        <f t="shared" si="11"/>
        <v>6601.0767600000254</v>
      </c>
      <c r="K67" s="69">
        <f t="shared" si="12"/>
        <v>2.740455907757311E-2</v>
      </c>
      <c r="L67" s="43">
        <f t="shared" si="13"/>
        <v>101169.48091000016</v>
      </c>
      <c r="M67" s="33">
        <f t="shared" si="14"/>
        <v>9.8292305009464398E-2</v>
      </c>
      <c r="N67" s="1"/>
      <c r="O67" s="2"/>
    </row>
    <row r="68" spans="1:16" s="3" customFormat="1" x14ac:dyDescent="0.2">
      <c r="A68" s="6" t="s">
        <v>17</v>
      </c>
      <c r="B68" s="44">
        <v>1947145.1384599998</v>
      </c>
      <c r="C68" s="45">
        <v>9662050.7887199987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42">
        <f t="shared" si="10"/>
        <v>9770117.7309099995</v>
      </c>
      <c r="J68" s="42">
        <f t="shared" si="11"/>
        <v>29840.454910000088</v>
      </c>
      <c r="K68" s="69">
        <f t="shared" si="12"/>
        <v>1.5325234015991729E-2</v>
      </c>
      <c r="L68" s="43">
        <f>+I68-C68</f>
        <v>108066.94219000079</v>
      </c>
      <c r="M68" s="33">
        <f t="shared" si="14"/>
        <v>1.1184679583361667E-2</v>
      </c>
      <c r="N68" s="1"/>
      <c r="O68" s="2"/>
    </row>
    <row r="69" spans="1:16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88"/>
      <c r="L69" s="22"/>
      <c r="M69" s="22"/>
      <c r="N69" s="1"/>
      <c r="O69" s="2"/>
    </row>
    <row r="70" spans="1:16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K70" s="84"/>
      <c r="N70" s="1"/>
      <c r="O70" s="2"/>
    </row>
    <row r="71" spans="1:16" s="3" customFormat="1" x14ac:dyDescent="0.2">
      <c r="A71" s="3" t="s">
        <v>19</v>
      </c>
      <c r="B71" s="81"/>
      <c r="C71" s="81"/>
      <c r="D71" s="81"/>
      <c r="E71" s="81"/>
      <c r="F71" s="81"/>
      <c r="G71" s="81"/>
      <c r="H71" s="81"/>
      <c r="I71" s="81"/>
      <c r="J71" s="81"/>
      <c r="K71" s="89"/>
      <c r="L71" s="81"/>
      <c r="M71" s="81"/>
      <c r="N71" s="1"/>
      <c r="O71" s="2"/>
    </row>
    <row r="72" spans="1:16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88"/>
      <c r="L72" s="22"/>
      <c r="M72" s="22"/>
      <c r="N72" s="22"/>
      <c r="O72" s="22"/>
      <c r="P72" s="22"/>
    </row>
    <row r="73" spans="1:16" x14ac:dyDescent="0.2">
      <c r="B73" s="26"/>
      <c r="C73" s="26"/>
      <c r="D73" s="26"/>
      <c r="E73" s="26"/>
      <c r="F73" s="26"/>
      <c r="G73" s="26"/>
      <c r="H73" s="26"/>
      <c r="I73" s="26"/>
      <c r="J73" s="26"/>
      <c r="K73" s="86"/>
      <c r="L73" s="26"/>
      <c r="M73" s="26"/>
    </row>
    <row r="75" spans="1:16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"/>
      <c r="O75" s="2"/>
    </row>
    <row r="76" spans="1:16" s="3" customFormat="1" x14ac:dyDescent="0.2">
      <c r="A76" s="155" t="str">
        <f>+A52</f>
        <v>PERIODO: Mayo 2018-2019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"/>
      <c r="O76" s="2"/>
    </row>
    <row r="77" spans="1:16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"/>
      <c r="O77" s="2"/>
    </row>
    <row r="78" spans="1:16" s="3" customFormat="1" x14ac:dyDescent="0.2">
      <c r="A78" s="77"/>
      <c r="B78" s="77"/>
      <c r="C78" s="77"/>
      <c r="D78" s="5"/>
      <c r="E78" s="5"/>
      <c r="F78" s="5"/>
      <c r="G78" s="5"/>
      <c r="H78" s="5"/>
      <c r="I78" s="5"/>
      <c r="J78" s="5"/>
      <c r="K78" s="5"/>
      <c r="L78" s="77"/>
      <c r="N78" s="1"/>
      <c r="O78" s="2"/>
    </row>
    <row r="79" spans="1:16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2"/>
      <c r="I79" s="163"/>
      <c r="J79" s="161" t="str">
        <f>+J55</f>
        <v>Variación May. 19/18</v>
      </c>
      <c r="K79" s="163"/>
      <c r="L79" s="158" t="str">
        <f>+L55</f>
        <v>Variación Ene-May. 19/18</v>
      </c>
      <c r="M79" s="158"/>
      <c r="N79" s="1"/>
      <c r="O79" s="2"/>
    </row>
    <row r="80" spans="1:16" s="3" customFormat="1" x14ac:dyDescent="0.2">
      <c r="A80" s="157"/>
      <c r="B80" s="6" t="str">
        <f>+B56</f>
        <v>May. 18 (R)</v>
      </c>
      <c r="C80" s="78" t="str">
        <f>+C56</f>
        <v>Ene.-May. 18 ®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tr">
        <f>+I56</f>
        <v xml:space="preserve"> Ene-May. 19 (P)</v>
      </c>
      <c r="J80" s="8" t="s">
        <v>4</v>
      </c>
      <c r="K80" s="8" t="s">
        <v>5</v>
      </c>
      <c r="L80" s="9" t="s">
        <v>4</v>
      </c>
      <c r="M80" s="78" t="s">
        <v>5</v>
      </c>
      <c r="N80" s="1"/>
      <c r="O80" s="2"/>
    </row>
    <row r="81" spans="1:15" s="3" customFormat="1" x14ac:dyDescent="0.2">
      <c r="A81" s="10" t="s">
        <v>6</v>
      </c>
      <c r="B81" s="10">
        <v>0</v>
      </c>
      <c r="C81" s="42">
        <v>120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f>+SUM(D81:H81)</f>
        <v>34626.967579999997</v>
      </c>
      <c r="J81" s="12">
        <f>+H81-B81</f>
        <v>33931.482519999998</v>
      </c>
      <c r="K81" s="82">
        <v>0</v>
      </c>
      <c r="L81" s="13">
        <f>+I81-C81</f>
        <v>34506.967579999997</v>
      </c>
      <c r="M81" s="61">
        <f>+I81/C81-1</f>
        <v>287.55806316666661</v>
      </c>
      <c r="N81" s="1"/>
      <c r="O81" s="2"/>
    </row>
    <row r="82" spans="1:15" s="3" customFormat="1" x14ac:dyDescent="0.2">
      <c r="A82" s="10" t="s">
        <v>7</v>
      </c>
      <c r="B82" s="10">
        <v>14187.5978</v>
      </c>
      <c r="C82" s="42">
        <v>350053.22128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f t="shared" ref="I82:I92" si="15">+SUM(D82:H82)</f>
        <v>83500.808469999989</v>
      </c>
      <c r="J82" s="12">
        <f t="shared" ref="J82:J92" si="16">+H82-B82</f>
        <v>-90.79258000000118</v>
      </c>
      <c r="K82" s="82">
        <f t="shared" ref="K82:K92" si="17">+H82/B82-1</f>
        <v>-6.3994328906054054E-3</v>
      </c>
      <c r="L82" s="13">
        <f t="shared" ref="L82:L91" si="18">+I82-C82</f>
        <v>-266552.41281000001</v>
      </c>
      <c r="M82" s="61">
        <f t="shared" ref="M82:M92" si="19">+I82/C82-1</f>
        <v>-0.76146253371223938</v>
      </c>
      <c r="N82" s="1"/>
      <c r="O82" s="2"/>
    </row>
    <row r="83" spans="1:15" s="3" customFormat="1" x14ac:dyDescent="0.2">
      <c r="A83" s="10" t="s">
        <v>8</v>
      </c>
      <c r="B83" s="10">
        <v>11619.493229999998</v>
      </c>
      <c r="C83" s="42">
        <v>41758.550930000005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f t="shared" si="15"/>
        <v>30200.118240000003</v>
      </c>
      <c r="J83" s="12">
        <f t="shared" si="16"/>
        <v>-5483.283199999998</v>
      </c>
      <c r="K83" s="82">
        <f t="shared" si="17"/>
        <v>-0.47190381641110513</v>
      </c>
      <c r="L83" s="13">
        <f t="shared" si="18"/>
        <v>-11558.432690000001</v>
      </c>
      <c r="M83" s="61">
        <f t="shared" si="19"/>
        <v>-0.2767919966709439</v>
      </c>
      <c r="N83" s="1"/>
      <c r="O83" s="2"/>
    </row>
    <row r="84" spans="1:15" s="3" customFormat="1" x14ac:dyDescent="0.2">
      <c r="A84" s="10" t="s">
        <v>9</v>
      </c>
      <c r="B84" s="10">
        <v>20570.73129</v>
      </c>
      <c r="C84" s="42">
        <v>102874.67077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f t="shared" si="15"/>
        <v>107450.95955</v>
      </c>
      <c r="J84" s="12">
        <f t="shared" si="16"/>
        <v>-893.49479000000065</v>
      </c>
      <c r="K84" s="82">
        <f t="shared" si="17"/>
        <v>-4.3435246778725567E-2</v>
      </c>
      <c r="L84" s="13">
        <f t="shared" si="18"/>
        <v>4576.2887800000026</v>
      </c>
      <c r="M84" s="61">
        <f t="shared" si="19"/>
        <v>4.4484115922289069E-2</v>
      </c>
      <c r="N84" s="1"/>
      <c r="O84" s="2"/>
    </row>
    <row r="85" spans="1:15" s="3" customFormat="1" x14ac:dyDescent="0.2">
      <c r="A85" s="10" t="s">
        <v>10</v>
      </c>
      <c r="B85" s="10">
        <v>1324.61176</v>
      </c>
      <c r="C85" s="42">
        <v>10733.149600000001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f t="shared" si="15"/>
        <v>20215.974750000001</v>
      </c>
      <c r="J85" s="12">
        <f t="shared" si="16"/>
        <v>6899.5250799999994</v>
      </c>
      <c r="K85" s="82">
        <f t="shared" si="17"/>
        <v>5.2087149520701814</v>
      </c>
      <c r="L85" s="13">
        <f t="shared" si="18"/>
        <v>9482.8251500000006</v>
      </c>
      <c r="M85" s="61">
        <f t="shared" si="19"/>
        <v>0.8835081503010076</v>
      </c>
      <c r="N85" s="1"/>
      <c r="O85" s="2"/>
    </row>
    <row r="86" spans="1:15" s="3" customFormat="1" x14ac:dyDescent="0.2">
      <c r="A86" s="10" t="s">
        <v>11</v>
      </c>
      <c r="B86" s="10">
        <v>1581.1253400000001</v>
      </c>
      <c r="C86" s="42">
        <v>5172.63904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f t="shared" si="15"/>
        <v>1999.44607</v>
      </c>
      <c r="J86" s="12">
        <f t="shared" si="16"/>
        <v>-1231.0175300000001</v>
      </c>
      <c r="K86" s="82">
        <f t="shared" si="17"/>
        <v>-0.77857048954765351</v>
      </c>
      <c r="L86" s="13">
        <f t="shared" si="18"/>
        <v>-3173.1929700000001</v>
      </c>
      <c r="M86" s="61">
        <f t="shared" si="19"/>
        <v>-0.61345725952685082</v>
      </c>
      <c r="N86" s="1"/>
      <c r="O86" s="2"/>
    </row>
    <row r="87" spans="1:15" s="3" customFormat="1" x14ac:dyDescent="0.2">
      <c r="A87" s="10" t="s">
        <v>12</v>
      </c>
      <c r="B87" s="10">
        <v>429610.61657000001</v>
      </c>
      <c r="C87" s="42">
        <v>1991348.5859999999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f t="shared" si="15"/>
        <v>1844807.58284</v>
      </c>
      <c r="J87" s="12">
        <f t="shared" si="16"/>
        <v>-56524.918229999952</v>
      </c>
      <c r="K87" s="82">
        <f t="shared" si="17"/>
        <v>-0.13157244269541901</v>
      </c>
      <c r="L87" s="13">
        <f t="shared" si="18"/>
        <v>-146541.00315999985</v>
      </c>
      <c r="M87" s="61">
        <f t="shared" si="19"/>
        <v>-7.3588825276620806E-2</v>
      </c>
      <c r="N87" s="1"/>
      <c r="O87" s="2"/>
    </row>
    <row r="88" spans="1:15" s="3" customFormat="1" x14ac:dyDescent="0.2">
      <c r="A88" s="10" t="s">
        <v>13</v>
      </c>
      <c r="B88" s="10">
        <v>91666.663690000001</v>
      </c>
      <c r="C88" s="42">
        <v>346929.46370999998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f t="shared" si="15"/>
        <v>416278.85129000002</v>
      </c>
      <c r="J88" s="12">
        <f t="shared" si="16"/>
        <v>-10182.505810000002</v>
      </c>
      <c r="K88" s="82">
        <f t="shared" si="17"/>
        <v>-0.11108188517076811</v>
      </c>
      <c r="L88" s="13">
        <f t="shared" si="18"/>
        <v>69349.387580000039</v>
      </c>
      <c r="M88" s="61">
        <f t="shared" si="19"/>
        <v>0.1998947764147514</v>
      </c>
      <c r="N88" s="1"/>
      <c r="O88" s="2"/>
    </row>
    <row r="89" spans="1:15" s="3" customFormat="1" x14ac:dyDescent="0.2">
      <c r="A89" s="10" t="s">
        <v>14</v>
      </c>
      <c r="B89" s="10">
        <v>110544.58172</v>
      </c>
      <c r="C89" s="42">
        <v>538159.27803000004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f t="shared" si="15"/>
        <v>431439.49516999995</v>
      </c>
      <c r="J89" s="12">
        <f t="shared" si="16"/>
        <v>-33300.543489999996</v>
      </c>
      <c r="K89" s="82">
        <f t="shared" si="17"/>
        <v>-0.30124084755549063</v>
      </c>
      <c r="L89" s="13">
        <f t="shared" si="18"/>
        <v>-106719.78286000009</v>
      </c>
      <c r="M89" s="61">
        <f t="shared" si="19"/>
        <v>-0.19830519925376244</v>
      </c>
      <c r="N89" s="1"/>
      <c r="O89" s="2"/>
    </row>
    <row r="90" spans="1:15" s="3" customFormat="1" x14ac:dyDescent="0.2">
      <c r="A90" s="10" t="s">
        <v>15</v>
      </c>
      <c r="B90" s="10">
        <v>112835.09065000001</v>
      </c>
      <c r="C90" s="42">
        <v>683924.8084000001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f t="shared" si="15"/>
        <v>773779.79992000002</v>
      </c>
      <c r="J90" s="12">
        <f t="shared" si="16"/>
        <v>33301.516449999981</v>
      </c>
      <c r="K90" s="82">
        <f t="shared" si="17"/>
        <v>0.29513439709369327</v>
      </c>
      <c r="L90" s="13">
        <f t="shared" si="18"/>
        <v>89854.991519999923</v>
      </c>
      <c r="M90" s="61">
        <f t="shared" si="19"/>
        <v>0.13138138932291432</v>
      </c>
      <c r="N90" s="1"/>
      <c r="O90" s="2"/>
    </row>
    <row r="91" spans="1:15" s="3" customFormat="1" x14ac:dyDescent="0.2">
      <c r="A91" s="10" t="s">
        <v>16</v>
      </c>
      <c r="B91" s="10">
        <v>122172.23073000001</v>
      </c>
      <c r="C91" s="42">
        <v>568104.72430999996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f t="shared" si="15"/>
        <v>579328.77327999996</v>
      </c>
      <c r="J91" s="12">
        <f t="shared" si="16"/>
        <v>-1528.7257700000046</v>
      </c>
      <c r="K91" s="82">
        <f t="shared" si="17"/>
        <v>-1.2512874332126112E-2</v>
      </c>
      <c r="L91" s="13">
        <f t="shared" si="18"/>
        <v>11224.048970000003</v>
      </c>
      <c r="M91" s="61">
        <f t="shared" si="19"/>
        <v>1.9757006920920084E-2</v>
      </c>
      <c r="N91" s="1"/>
      <c r="O91" s="2"/>
    </row>
    <row r="92" spans="1:15" s="20" customFormat="1" x14ac:dyDescent="0.2">
      <c r="A92" s="6" t="s">
        <v>17</v>
      </c>
      <c r="B92" s="44">
        <v>916112.74278000009</v>
      </c>
      <c r="C92" s="36">
        <v>4639179.0920700002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7">
        <f t="shared" si="15"/>
        <v>4323628.7771600001</v>
      </c>
      <c r="J92" s="12">
        <f t="shared" si="16"/>
        <v>-35102.757349999854</v>
      </c>
      <c r="K92" s="82">
        <f t="shared" si="17"/>
        <v>-3.8317071372109046E-2</v>
      </c>
      <c r="L92" s="13">
        <f>+I92-C92</f>
        <v>-315550.31491000019</v>
      </c>
      <c r="M92" s="61">
        <f t="shared" si="19"/>
        <v>-6.8018567217934645E-2</v>
      </c>
      <c r="N92" s="38"/>
      <c r="O92" s="63"/>
    </row>
    <row r="93" spans="1:15" s="3" customFormat="1" x14ac:dyDescent="0.2">
      <c r="B93" s="22"/>
      <c r="C93" s="23"/>
      <c r="D93" s="23"/>
      <c r="E93" s="23"/>
      <c r="F93" s="23"/>
      <c r="G93" s="23"/>
      <c r="H93" s="23"/>
      <c r="I93" s="23"/>
      <c r="J93" s="23"/>
      <c r="K93" s="87"/>
      <c r="L93" s="49"/>
      <c r="N93" s="1"/>
      <c r="O93" s="2"/>
    </row>
    <row r="94" spans="1:15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K94" s="84"/>
      <c r="N94" s="1"/>
      <c r="O94" s="2"/>
    </row>
    <row r="95" spans="1:15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K95" s="84"/>
      <c r="N95" s="1"/>
      <c r="O95" s="2"/>
    </row>
    <row r="96" spans="1:15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K96" s="84"/>
      <c r="N96" s="1"/>
      <c r="O96" s="2"/>
    </row>
    <row r="99" spans="1:16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"/>
      <c r="O99" s="2"/>
    </row>
    <row r="100" spans="1:16" s="3" customFormat="1" x14ac:dyDescent="0.2">
      <c r="A100" s="155" t="str">
        <f>+A76</f>
        <v>PERIODO: Mayo 2018-2019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"/>
      <c r="O100" s="2"/>
    </row>
    <row r="101" spans="1:16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"/>
      <c r="O101" s="2"/>
    </row>
    <row r="102" spans="1:16" s="3" customFormat="1" x14ac:dyDescent="0.2">
      <c r="A102" s="77"/>
      <c r="B102" s="77"/>
      <c r="C102" s="77"/>
      <c r="D102" s="5"/>
      <c r="E102" s="5"/>
      <c r="F102" s="5"/>
      <c r="G102" s="5"/>
      <c r="H102" s="5"/>
      <c r="I102" s="5"/>
      <c r="J102" s="5"/>
      <c r="K102" s="5"/>
      <c r="L102" s="77"/>
      <c r="N102" s="1"/>
      <c r="O102" s="2"/>
    </row>
    <row r="103" spans="1:16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2"/>
      <c r="I103" s="163"/>
      <c r="J103" s="161" t="str">
        <f>+J79</f>
        <v>Variación May. 19/18</v>
      </c>
      <c r="K103" s="163"/>
      <c r="L103" s="158" t="str">
        <f>+L79</f>
        <v>Variación Ene-May. 19/18</v>
      </c>
      <c r="M103" s="158"/>
      <c r="N103" s="1"/>
      <c r="O103" s="2"/>
    </row>
    <row r="104" spans="1:16" s="3" customFormat="1" x14ac:dyDescent="0.2">
      <c r="A104" s="157"/>
      <c r="B104" s="6" t="str">
        <f>+B80</f>
        <v>May. 18 (R)</v>
      </c>
      <c r="C104" s="78" t="str">
        <f>+C80</f>
        <v>Ene.-May. 18 ®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tr">
        <f>+I80</f>
        <v xml:space="preserve"> Ene-May. 19 (P)</v>
      </c>
      <c r="J104" s="8" t="s">
        <v>4</v>
      </c>
      <c r="K104" s="8" t="s">
        <v>5</v>
      </c>
      <c r="L104" s="9" t="s">
        <v>4</v>
      </c>
      <c r="M104" s="78" t="s">
        <v>5</v>
      </c>
      <c r="N104" s="1"/>
      <c r="O104" s="2"/>
    </row>
    <row r="105" spans="1:16" s="3" customFormat="1" x14ac:dyDescent="0.2">
      <c r="A105" s="10" t="s">
        <v>6</v>
      </c>
      <c r="B105" s="10">
        <v>15741.209199999999</v>
      </c>
      <c r="C105" s="47">
        <v>22190.483260000001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f>+SUM(D105:H105)</f>
        <v>1657.1725500000002</v>
      </c>
      <c r="J105" s="12">
        <f>+H105-B105</f>
        <v>-15741.209199999999</v>
      </c>
      <c r="K105" s="59">
        <f>+H105/B105-1</f>
        <v>-1</v>
      </c>
      <c r="L105" s="13">
        <f>+I105-C105</f>
        <v>-20533.310710000002</v>
      </c>
      <c r="M105" s="61">
        <f>+I105/C105-1</f>
        <v>-0.92532057411353552</v>
      </c>
      <c r="N105" s="1"/>
      <c r="O105" s="2"/>
    </row>
    <row r="106" spans="1:16" s="3" customFormat="1" x14ac:dyDescent="0.2">
      <c r="A106" s="10" t="s">
        <v>7</v>
      </c>
      <c r="B106" s="10">
        <v>13181.262429999999</v>
      </c>
      <c r="C106" s="47">
        <v>250816.91850999999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f t="shared" ref="I106:I116" si="20">+SUM(D106:H106)</f>
        <v>146712.46214000002</v>
      </c>
      <c r="J106" s="12">
        <f t="shared" ref="J106:J116" si="21">+H106-B106</f>
        <v>20191.939910000005</v>
      </c>
      <c r="K106" s="59">
        <f t="shared" ref="K106:K116" si="22">+H106/B106-1</f>
        <v>1.5318669222489643</v>
      </c>
      <c r="L106" s="13">
        <f t="shared" ref="L106:L116" si="23">+I106-C106</f>
        <v>-104104.45636999997</v>
      </c>
      <c r="M106" s="61">
        <f t="shared" ref="M106:M116" si="24">+I106/C106-1</f>
        <v>-0.41506153966184445</v>
      </c>
      <c r="N106" s="1"/>
      <c r="O106" s="2"/>
    </row>
    <row r="107" spans="1:16" s="3" customFormat="1" x14ac:dyDescent="0.2">
      <c r="A107" s="10" t="s">
        <v>8</v>
      </c>
      <c r="B107" s="10">
        <v>17390.199570000001</v>
      </c>
      <c r="C107" s="47">
        <v>50060.82680000001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f t="shared" si="20"/>
        <v>50464.4539</v>
      </c>
      <c r="J107" s="12">
        <f t="shared" si="21"/>
        <v>-15533.694750000001</v>
      </c>
      <c r="K107" s="59">
        <f t="shared" si="22"/>
        <v>-0.89324419121660492</v>
      </c>
      <c r="L107" s="13">
        <f t="shared" si="23"/>
        <v>403.62709999999061</v>
      </c>
      <c r="M107" s="61">
        <f t="shared" si="24"/>
        <v>8.0627333945668678E-3</v>
      </c>
      <c r="N107" s="1"/>
      <c r="O107" s="51"/>
      <c r="P107" s="52"/>
    </row>
    <row r="108" spans="1:16" s="3" customFormat="1" x14ac:dyDescent="0.2">
      <c r="A108" s="10" t="s">
        <v>9</v>
      </c>
      <c r="B108" s="10">
        <v>6752.9997899999998</v>
      </c>
      <c r="C108" s="47">
        <v>41591.200490000003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f t="shared" si="20"/>
        <v>45154.371400000004</v>
      </c>
      <c r="J108" s="12">
        <f t="shared" si="21"/>
        <v>8063.3931100000009</v>
      </c>
      <c r="K108" s="59">
        <f t="shared" si="22"/>
        <v>1.1940461070264599</v>
      </c>
      <c r="L108" s="13">
        <f t="shared" si="23"/>
        <v>3563.1709100000007</v>
      </c>
      <c r="M108" s="61">
        <f t="shared" si="24"/>
        <v>8.5671268634256226E-2</v>
      </c>
      <c r="N108" s="1"/>
      <c r="O108" s="2"/>
    </row>
    <row r="109" spans="1:16" s="3" customFormat="1" x14ac:dyDescent="0.2">
      <c r="A109" s="10" t="s">
        <v>10</v>
      </c>
      <c r="B109" s="10">
        <v>200</v>
      </c>
      <c r="C109" s="47">
        <v>6662.9350900000009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f t="shared" si="20"/>
        <v>13588.87291</v>
      </c>
      <c r="J109" s="12">
        <f t="shared" si="21"/>
        <v>1619.86365</v>
      </c>
      <c r="K109" s="59">
        <f t="shared" si="22"/>
        <v>8.0993182499999996</v>
      </c>
      <c r="L109" s="13">
        <f t="shared" si="23"/>
        <v>6925.9378199999992</v>
      </c>
      <c r="M109" s="61">
        <f t="shared" si="24"/>
        <v>1.0394725037010675</v>
      </c>
      <c r="N109" s="1"/>
      <c r="O109" s="2"/>
    </row>
    <row r="110" spans="1:16" s="3" customFormat="1" x14ac:dyDescent="0.2">
      <c r="A110" s="10" t="s">
        <v>11</v>
      </c>
      <c r="B110" s="10">
        <v>100.03</v>
      </c>
      <c r="C110" s="47">
        <v>3934.3174200000003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f t="shared" si="20"/>
        <v>24718.107690000001</v>
      </c>
      <c r="J110" s="12">
        <f t="shared" si="21"/>
        <v>5116.97</v>
      </c>
      <c r="K110" s="59">
        <f t="shared" si="22"/>
        <v>51.154353693891835</v>
      </c>
      <c r="L110" s="13">
        <f t="shared" si="23"/>
        <v>20783.790270000001</v>
      </c>
      <c r="M110" s="61">
        <f t="shared" si="24"/>
        <v>5.2826927904561396</v>
      </c>
      <c r="N110" s="1"/>
      <c r="O110" s="2"/>
    </row>
    <row r="111" spans="1:16" s="3" customFormat="1" x14ac:dyDescent="0.2">
      <c r="A111" s="10" t="s">
        <v>12</v>
      </c>
      <c r="B111" s="10">
        <v>452984.58437</v>
      </c>
      <c r="C111" s="47">
        <v>2510987.74547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f t="shared" si="20"/>
        <v>2550373.3350099996</v>
      </c>
      <c r="J111" s="12">
        <f t="shared" si="21"/>
        <v>52095.639060000016</v>
      </c>
      <c r="K111" s="59">
        <f t="shared" si="22"/>
        <v>0.11500532436982014</v>
      </c>
      <c r="L111" s="13">
        <f t="shared" si="23"/>
        <v>39385.589539999608</v>
      </c>
      <c r="M111" s="61">
        <f t="shared" si="24"/>
        <v>1.5685297393845943E-2</v>
      </c>
      <c r="N111" s="1"/>
      <c r="O111" s="2"/>
    </row>
    <row r="112" spans="1:16" s="3" customFormat="1" x14ac:dyDescent="0.2">
      <c r="A112" s="10" t="s">
        <v>13</v>
      </c>
      <c r="B112" s="10">
        <v>276667.93622999999</v>
      </c>
      <c r="C112" s="47">
        <v>1115489.63375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f t="shared" si="20"/>
        <v>1580891.5131899999</v>
      </c>
      <c r="J112" s="12">
        <f t="shared" si="21"/>
        <v>20810.318800000008</v>
      </c>
      <c r="K112" s="59">
        <f t="shared" si="22"/>
        <v>7.5217674601439688E-2</v>
      </c>
      <c r="L112" s="13">
        <f t="shared" si="23"/>
        <v>465401.87943999982</v>
      </c>
      <c r="M112" s="61">
        <f t="shared" si="24"/>
        <v>0.41721757456000197</v>
      </c>
      <c r="N112" s="1"/>
      <c r="O112" s="2"/>
    </row>
    <row r="113" spans="1:15" s="3" customFormat="1" x14ac:dyDescent="0.2">
      <c r="A113" s="10" t="s">
        <v>14</v>
      </c>
      <c r="B113" s="10">
        <v>80765.627819999994</v>
      </c>
      <c r="C113" s="47">
        <v>286588.63812000002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f t="shared" si="20"/>
        <v>207430.55482999998</v>
      </c>
      <c r="J113" s="12">
        <f t="shared" si="21"/>
        <v>-23977.605070000005</v>
      </c>
      <c r="K113" s="59">
        <f t="shared" si="22"/>
        <v>-0.29687882973482482</v>
      </c>
      <c r="L113" s="13">
        <f t="shared" si="23"/>
        <v>-79158.083290000039</v>
      </c>
      <c r="M113" s="61">
        <f t="shared" si="24"/>
        <v>-0.27620803046928566</v>
      </c>
      <c r="N113" s="1"/>
      <c r="O113" s="2"/>
    </row>
    <row r="114" spans="1:15" s="3" customFormat="1" x14ac:dyDescent="0.2">
      <c r="A114" s="10" t="s">
        <v>15</v>
      </c>
      <c r="B114" s="10">
        <v>48545.645920000003</v>
      </c>
      <c r="C114" s="47">
        <v>273382.09289999999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f t="shared" si="20"/>
        <v>274385.77334999997</v>
      </c>
      <c r="J114" s="12">
        <f t="shared" si="21"/>
        <v>4167.7942199999961</v>
      </c>
      <c r="K114" s="59">
        <f t="shared" si="22"/>
        <v>8.5853100541050553E-2</v>
      </c>
      <c r="L114" s="13">
        <f t="shared" si="23"/>
        <v>1003.6804499999853</v>
      </c>
      <c r="M114" s="61">
        <f t="shared" si="24"/>
        <v>3.6713467197251326E-3</v>
      </c>
      <c r="N114" s="1"/>
      <c r="O114" s="2"/>
    </row>
    <row r="115" spans="1:15" s="3" customFormat="1" x14ac:dyDescent="0.2">
      <c r="A115" s="10" t="s">
        <v>16</v>
      </c>
      <c r="B115" s="10">
        <v>118702.90035</v>
      </c>
      <c r="C115" s="47">
        <v>461166.90483999997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f t="shared" si="20"/>
        <v>551112.33678000001</v>
      </c>
      <c r="J115" s="12">
        <f t="shared" si="21"/>
        <v>8129.8025300000008</v>
      </c>
      <c r="K115" s="59">
        <f t="shared" si="22"/>
        <v>6.8488659552790709E-2</v>
      </c>
      <c r="L115" s="13">
        <f t="shared" si="23"/>
        <v>89945.431940000039</v>
      </c>
      <c r="M115" s="61">
        <f t="shared" si="24"/>
        <v>0.19503878313038592</v>
      </c>
      <c r="N115" s="1"/>
      <c r="O115" s="2"/>
    </row>
    <row r="116" spans="1:15" s="3" customFormat="1" x14ac:dyDescent="0.2">
      <c r="A116" s="6" t="s">
        <v>17</v>
      </c>
      <c r="B116" s="44">
        <v>1031032.3956800001</v>
      </c>
      <c r="C116" s="48">
        <v>5022871.6966500003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7">
        <f t="shared" si="20"/>
        <v>5446488.9537499994</v>
      </c>
      <c r="J116" s="12">
        <f t="shared" si="21"/>
        <v>64943.212259999942</v>
      </c>
      <c r="K116" s="59">
        <f t="shared" si="22"/>
        <v>6.298852735579441E-2</v>
      </c>
      <c r="L116" s="13">
        <f t="shared" si="23"/>
        <v>423617.25709999911</v>
      </c>
      <c r="M116" s="61">
        <f t="shared" si="24"/>
        <v>8.4337662334184271E-2</v>
      </c>
      <c r="N116" s="1"/>
      <c r="O116" s="2"/>
    </row>
    <row r="117" spans="1:15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K117" s="84"/>
      <c r="N117" s="1"/>
      <c r="O117" s="2"/>
    </row>
    <row r="118" spans="1:15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K118" s="84"/>
      <c r="N118" s="1"/>
      <c r="O118" s="2"/>
    </row>
    <row r="119" spans="1:15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84"/>
      <c r="L119" s="15"/>
      <c r="N119" s="1"/>
      <c r="O119" s="2"/>
    </row>
    <row r="120" spans="1:15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K120" s="84"/>
      <c r="N120" s="1"/>
      <c r="O120" s="2"/>
    </row>
  </sheetData>
  <mergeCells count="40">
    <mergeCell ref="A99:M99"/>
    <mergeCell ref="A100:M100"/>
    <mergeCell ref="A101:M101"/>
    <mergeCell ref="A103:A104"/>
    <mergeCell ref="B103:C103"/>
    <mergeCell ref="D103:I103"/>
    <mergeCell ref="J103:K103"/>
    <mergeCell ref="L103:M103"/>
    <mergeCell ref="A75:M75"/>
    <mergeCell ref="A76:M76"/>
    <mergeCell ref="A77:M77"/>
    <mergeCell ref="A79:A80"/>
    <mergeCell ref="B79:C79"/>
    <mergeCell ref="D79:I79"/>
    <mergeCell ref="J79:K79"/>
    <mergeCell ref="L79:M79"/>
    <mergeCell ref="A51:M51"/>
    <mergeCell ref="A52:M52"/>
    <mergeCell ref="A53:M53"/>
    <mergeCell ref="A55:A56"/>
    <mergeCell ref="B55:C55"/>
    <mergeCell ref="D55:I55"/>
    <mergeCell ref="J55:K55"/>
    <mergeCell ref="L55:M55"/>
    <mergeCell ref="A27:M27"/>
    <mergeCell ref="A28:M28"/>
    <mergeCell ref="A29:M29"/>
    <mergeCell ref="A31:A32"/>
    <mergeCell ref="B31:C31"/>
    <mergeCell ref="D31:I31"/>
    <mergeCell ref="J31:K31"/>
    <mergeCell ref="L31:M31"/>
    <mergeCell ref="A2:M2"/>
    <mergeCell ref="A3:M3"/>
    <mergeCell ref="A4:M4"/>
    <mergeCell ref="A6:A7"/>
    <mergeCell ref="B6:C6"/>
    <mergeCell ref="D6:I6"/>
    <mergeCell ref="J6:K6"/>
    <mergeCell ref="L6:M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0"/>
  <sheetViews>
    <sheetView workbookViewId="0">
      <selection activeCell="I50" sqref="I50"/>
    </sheetView>
  </sheetViews>
  <sheetFormatPr baseColWidth="10" defaultColWidth="11.42578125" defaultRowHeight="11.25" x14ac:dyDescent="0.2"/>
  <cols>
    <col min="1" max="1" width="23.85546875" style="29" customWidth="1"/>
    <col min="2" max="2" width="13.5703125" style="29" customWidth="1"/>
    <col min="3" max="3" width="13" style="29" customWidth="1"/>
    <col min="4" max="4" width="12" style="53" customWidth="1"/>
    <col min="5" max="8" width="11.5703125" style="53" customWidth="1"/>
    <col min="9" max="9" width="13.28515625" style="53" customWidth="1"/>
    <col min="10" max="10" width="13" style="53" bestFit="1" customWidth="1"/>
    <col min="11" max="11" width="13.42578125" style="53" customWidth="1"/>
    <col min="12" max="12" width="10.28515625" style="90" customWidth="1"/>
    <col min="13" max="13" width="12.42578125" style="29" customWidth="1"/>
    <col min="14" max="14" width="12.5703125" style="29" customWidth="1"/>
    <col min="15" max="15" width="11.42578125" style="27"/>
    <col min="16" max="16" width="11.42578125" style="28"/>
    <col min="17" max="16384" width="11.42578125" style="29"/>
  </cols>
  <sheetData>
    <row r="2" spans="1:18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"/>
      <c r="P2" s="2"/>
    </row>
    <row r="3" spans="1:18" s="3" customFormat="1" x14ac:dyDescent="0.2">
      <c r="A3" s="155" t="s">
        <v>63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"/>
      <c r="P3" s="2"/>
    </row>
    <row r="4" spans="1:18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"/>
      <c r="P4" s="2"/>
    </row>
    <row r="5" spans="1:18" s="3" customFormat="1" x14ac:dyDescent="0.2">
      <c r="A5" s="79"/>
      <c r="B5" s="79"/>
      <c r="C5" s="79"/>
      <c r="D5" s="5"/>
      <c r="E5" s="5"/>
      <c r="F5" s="5"/>
      <c r="G5" s="5"/>
      <c r="H5" s="5"/>
      <c r="I5" s="5"/>
      <c r="J5" s="5"/>
      <c r="K5" s="5"/>
      <c r="L5" s="5"/>
      <c r="M5" s="79"/>
      <c r="N5" s="79"/>
      <c r="O5" s="1"/>
      <c r="P5" s="2"/>
    </row>
    <row r="6" spans="1:18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2"/>
      <c r="I6" s="162"/>
      <c r="J6" s="163"/>
      <c r="K6" s="161" t="s">
        <v>64</v>
      </c>
      <c r="L6" s="163"/>
      <c r="M6" s="158" t="s">
        <v>65</v>
      </c>
      <c r="N6" s="158"/>
      <c r="O6" s="1"/>
      <c r="P6" s="2"/>
    </row>
    <row r="7" spans="1:18" s="3" customFormat="1" x14ac:dyDescent="0.2">
      <c r="A7" s="157"/>
      <c r="B7" s="6" t="s">
        <v>66</v>
      </c>
      <c r="C7" s="80" t="s">
        <v>67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69</v>
      </c>
      <c r="K7" s="8" t="s">
        <v>4</v>
      </c>
      <c r="L7" s="8" t="s">
        <v>5</v>
      </c>
      <c r="M7" s="9" t="s">
        <v>4</v>
      </c>
      <c r="N7" s="80" t="s">
        <v>5</v>
      </c>
      <c r="O7" s="1"/>
      <c r="P7" s="2"/>
    </row>
    <row r="8" spans="1:18" s="3" customFormat="1" x14ac:dyDescent="0.2">
      <c r="A8" s="10" t="s">
        <v>6</v>
      </c>
      <c r="B8" s="11">
        <v>7491.2004800000004</v>
      </c>
      <c r="C8" s="12">
        <v>210003.24025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446075.24394000001</v>
      </c>
      <c r="K8" s="12">
        <v>14653.773300000001</v>
      </c>
      <c r="L8" s="59">
        <v>1.9561315091116076</v>
      </c>
      <c r="M8" s="13">
        <v>236072.00369000001</v>
      </c>
      <c r="N8" s="61">
        <v>1.1241350533875871</v>
      </c>
      <c r="O8" s="1"/>
      <c r="P8" s="2"/>
      <c r="Q8" s="15"/>
      <c r="R8" s="15"/>
    </row>
    <row r="9" spans="1:18" s="3" customFormat="1" x14ac:dyDescent="0.2">
      <c r="A9" s="10" t="s">
        <v>7</v>
      </c>
      <c r="B9" s="11">
        <v>212627.73156000001</v>
      </c>
      <c r="C9" s="12">
        <v>894697.87135000003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436596.27639999997</v>
      </c>
      <c r="K9" s="12">
        <v>-61254.725770000019</v>
      </c>
      <c r="L9" s="59">
        <v>-0.28808436849035823</v>
      </c>
      <c r="M9" s="13">
        <v>-458101.59495000006</v>
      </c>
      <c r="N9" s="61">
        <v>-0.51201820147261046</v>
      </c>
      <c r="O9" s="1"/>
      <c r="P9" s="2"/>
      <c r="Q9" s="15"/>
      <c r="R9" s="15"/>
    </row>
    <row r="10" spans="1:18" s="3" customFormat="1" x14ac:dyDescent="0.2">
      <c r="A10" s="10" t="s">
        <v>8</v>
      </c>
      <c r="B10" s="11">
        <v>24119.220570000001</v>
      </c>
      <c r="C10" s="12">
        <v>135746.18144000001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132050.77852000002</v>
      </c>
      <c r="K10" s="12">
        <v>-1615.4729600000028</v>
      </c>
      <c r="L10" s="59">
        <v>-6.6978655272524112E-2</v>
      </c>
      <c r="M10" s="13">
        <v>-3695.4029199999932</v>
      </c>
      <c r="N10" s="61">
        <v>-2.7222886719899142E-2</v>
      </c>
      <c r="O10" s="1"/>
      <c r="P10" s="2"/>
      <c r="Q10" s="15"/>
      <c r="R10" s="15"/>
    </row>
    <row r="11" spans="1:18" s="3" customFormat="1" x14ac:dyDescent="0.2">
      <c r="A11" s="10" t="s">
        <v>9</v>
      </c>
      <c r="B11" s="11">
        <v>38901.55384</v>
      </c>
      <c r="C11" s="12">
        <v>252682.97821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250831.99577000001</v>
      </c>
      <c r="K11" s="12">
        <v>-710.56107999999949</v>
      </c>
      <c r="L11" s="59">
        <v>-1.8265622060303799E-2</v>
      </c>
      <c r="M11" s="13">
        <v>-1850.9824399999925</v>
      </c>
      <c r="N11" s="61">
        <v>-7.3253151166425834E-3</v>
      </c>
      <c r="O11" s="1"/>
      <c r="P11" s="2"/>
      <c r="Q11" s="15"/>
      <c r="R11" s="15"/>
    </row>
    <row r="12" spans="1:18" s="3" customFormat="1" x14ac:dyDescent="0.2">
      <c r="A12" s="10" t="s">
        <v>10</v>
      </c>
      <c r="B12" s="11">
        <v>8556.5805099999998</v>
      </c>
      <c r="C12" s="12">
        <v>25952.665199999999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39012.326119999998</v>
      </c>
      <c r="K12" s="12">
        <v>-4044.5970099999995</v>
      </c>
      <c r="L12" s="59">
        <v>-0.47268847704677297</v>
      </c>
      <c r="M12" s="13">
        <v>13059.660919999998</v>
      </c>
      <c r="N12" s="61">
        <v>0.50321078083340742</v>
      </c>
      <c r="O12" s="1"/>
      <c r="P12" s="2"/>
      <c r="Q12" s="15"/>
      <c r="R12" s="15"/>
    </row>
    <row r="13" spans="1:18" s="3" customFormat="1" x14ac:dyDescent="0.2">
      <c r="A13" s="10" t="s">
        <v>11</v>
      </c>
      <c r="B13" s="11">
        <v>496.06508999999994</v>
      </c>
      <c r="C13" s="12">
        <v>9623.0215499999995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30524.488890000001</v>
      </c>
      <c r="K13" s="12">
        <v>3220.8700399999998</v>
      </c>
      <c r="L13" s="59">
        <v>6.4928375427506912</v>
      </c>
      <c r="M13" s="13">
        <v>20901.467340000003</v>
      </c>
      <c r="N13" s="61">
        <v>2.1720274896401954</v>
      </c>
      <c r="O13" s="1"/>
      <c r="P13" s="2"/>
      <c r="Q13" s="15"/>
      <c r="R13" s="15"/>
    </row>
    <row r="14" spans="1:18" s="3" customFormat="1" x14ac:dyDescent="0.2">
      <c r="A14" s="10" t="s">
        <v>12</v>
      </c>
      <c r="B14" s="11">
        <v>877312.49750000006</v>
      </c>
      <c r="C14" s="12">
        <v>5409442.2824300006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5329048.5948800007</v>
      </c>
      <c r="K14" s="12">
        <v>2701.6699099999387</v>
      </c>
      <c r="L14" s="59">
        <v>3.0794841264643047E-3</v>
      </c>
      <c r="M14" s="13">
        <v>-80393.687549999915</v>
      </c>
      <c r="N14" s="61">
        <v>-1.4861733123786247E-2</v>
      </c>
      <c r="O14" s="1"/>
      <c r="P14" s="2"/>
      <c r="Q14" s="15"/>
      <c r="R14" s="15"/>
    </row>
    <row r="15" spans="1:18" s="3" customFormat="1" x14ac:dyDescent="0.2">
      <c r="A15" s="10" t="s">
        <v>13</v>
      </c>
      <c r="B15" s="11">
        <v>279737.05187000002</v>
      </c>
      <c r="C15" s="12">
        <v>1926834.4893399999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2554203.6946900003</v>
      </c>
      <c r="K15" s="12">
        <v>129804.73652999994</v>
      </c>
      <c r="L15" s="59">
        <v>0.46402411000714716</v>
      </c>
      <c r="M15" s="13">
        <v>627369.20535000041</v>
      </c>
      <c r="N15" s="61">
        <v>0.32559579394122928</v>
      </c>
      <c r="O15" s="1"/>
      <c r="P15" s="2"/>
      <c r="Q15" s="15"/>
      <c r="R15" s="15"/>
    </row>
    <row r="16" spans="1:18" s="3" customFormat="1" x14ac:dyDescent="0.2">
      <c r="A16" s="10" t="s">
        <v>14</v>
      </c>
      <c r="B16" s="11">
        <v>181712.08559</v>
      </c>
      <c r="C16" s="12">
        <v>1195200.9061499999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1056363.1225400001</v>
      </c>
      <c r="K16" s="12">
        <v>-2906.7739700000093</v>
      </c>
      <c r="L16" s="59">
        <v>-1.5996591314012099E-2</v>
      </c>
      <c r="M16" s="13">
        <v>-138837.78360999981</v>
      </c>
      <c r="N16" s="61">
        <v>-0.11616271615558449</v>
      </c>
      <c r="O16" s="1"/>
      <c r="P16" s="2"/>
      <c r="Q16" s="15"/>
      <c r="R16" s="15"/>
    </row>
    <row r="17" spans="1:18" s="3" customFormat="1" x14ac:dyDescent="0.2">
      <c r="A17" s="10" t="s">
        <v>15</v>
      </c>
      <c r="B17" s="11">
        <v>225479.18954999998</v>
      </c>
      <c r="C17" s="12">
        <v>1199459.94304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1287874.54773</v>
      </c>
      <c r="K17" s="12">
        <v>7790.4116600000416</v>
      </c>
      <c r="L17" s="59">
        <v>3.4550468606649565E-2</v>
      </c>
      <c r="M17" s="13">
        <v>88414.604689999949</v>
      </c>
      <c r="N17" s="61">
        <v>7.3712011145545597E-2</v>
      </c>
      <c r="O17" s="1"/>
      <c r="P17" s="2"/>
      <c r="Q17" s="15"/>
      <c r="R17" s="15"/>
    </row>
    <row r="18" spans="1:18" s="3" customFormat="1" x14ac:dyDescent="0.2">
      <c r="A18" s="10" t="s">
        <v>16</v>
      </c>
      <c r="B18" s="11">
        <v>250253.56195999996</v>
      </c>
      <c r="C18" s="12">
        <v>1463768.3742399998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1558388.5582699999</v>
      </c>
      <c r="K18" s="12">
        <v>17494.002340000065</v>
      </c>
      <c r="L18" s="59">
        <v>6.9905108254947779E-2</v>
      </c>
      <c r="M18" s="13">
        <v>94620.18403000012</v>
      </c>
      <c r="N18" s="61">
        <v>6.46415004553762E-2</v>
      </c>
      <c r="O18" s="1"/>
      <c r="P18" s="2"/>
      <c r="Q18" s="15"/>
      <c r="R18" s="15"/>
    </row>
    <row r="19" spans="1:18" s="20" customFormat="1" x14ac:dyDescent="0.2">
      <c r="A19" s="6" t="s">
        <v>17</v>
      </c>
      <c r="B19" s="16">
        <v>2106686.7385200001</v>
      </c>
      <c r="C19" s="17">
        <v>12723411.953200001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35">
        <v>13120969.62775</v>
      </c>
      <c r="K19" s="12">
        <v>105133.33299000002</v>
      </c>
      <c r="L19" s="59">
        <v>4.9904587648308185E-2</v>
      </c>
      <c r="M19" s="13">
        <v>397557.67454999872</v>
      </c>
      <c r="N19" s="61">
        <v>3.1246152841102548E-2</v>
      </c>
      <c r="O19" s="38"/>
      <c r="P19" s="63"/>
      <c r="Q19" s="64"/>
      <c r="R19" s="64"/>
    </row>
    <row r="20" spans="1:18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83"/>
      <c r="M20" s="21"/>
      <c r="N20" s="73"/>
      <c r="O20" s="1"/>
      <c r="P20" s="2"/>
      <c r="Q20" s="15"/>
      <c r="R20" s="15"/>
    </row>
    <row r="21" spans="1:18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4"/>
      <c r="I21" s="24"/>
      <c r="J21" s="23"/>
      <c r="K21" s="23"/>
      <c r="L21" s="92"/>
      <c r="O21" s="1"/>
      <c r="P21" s="2"/>
      <c r="Q21" s="15"/>
      <c r="R21" s="15"/>
    </row>
    <row r="22" spans="1:18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"/>
      <c r="P22" s="2"/>
      <c r="Q22" s="15"/>
      <c r="R22" s="15"/>
    </row>
    <row r="23" spans="1:18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"/>
      <c r="P23" s="2"/>
      <c r="Q23" s="15"/>
      <c r="R23" s="15"/>
    </row>
    <row r="24" spans="1:18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85"/>
      <c r="M24" s="24"/>
      <c r="N24" s="24"/>
      <c r="O24" s="1"/>
      <c r="P24" s="2"/>
    </row>
    <row r="25" spans="1:18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86"/>
      <c r="M25" s="26"/>
      <c r="N25" s="26"/>
      <c r="O25" s="26"/>
      <c r="P25" s="26"/>
    </row>
    <row r="26" spans="1:18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86"/>
      <c r="M26" s="26"/>
      <c r="N26" s="26"/>
    </row>
    <row r="27" spans="1:18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"/>
      <c r="P27" s="2"/>
    </row>
    <row r="28" spans="1:18" s="3" customFormat="1" x14ac:dyDescent="0.2">
      <c r="A28" s="155" t="s">
        <v>63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"/>
      <c r="P28" s="2"/>
    </row>
    <row r="29" spans="1:18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"/>
      <c r="P29" s="2"/>
    </row>
    <row r="30" spans="1:18" s="3" customFormat="1" x14ac:dyDescent="0.2">
      <c r="A30" s="79"/>
      <c r="B30" s="79"/>
      <c r="C30" s="79"/>
      <c r="D30" s="5"/>
      <c r="E30" s="5"/>
      <c r="F30" s="5"/>
      <c r="G30" s="5"/>
      <c r="H30" s="5"/>
      <c r="I30" s="5"/>
      <c r="J30" s="5"/>
      <c r="K30" s="5"/>
      <c r="L30" s="5"/>
      <c r="M30" s="79"/>
      <c r="O30" s="1"/>
      <c r="P30" s="2"/>
    </row>
    <row r="31" spans="1:18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2"/>
      <c r="I31" s="162"/>
      <c r="J31" s="163"/>
      <c r="K31" s="161" t="s">
        <v>64</v>
      </c>
      <c r="L31" s="163"/>
      <c r="M31" s="158" t="s">
        <v>65</v>
      </c>
      <c r="N31" s="158"/>
      <c r="O31" s="1"/>
      <c r="P31" s="2"/>
    </row>
    <row r="32" spans="1:18" s="3" customFormat="1" x14ac:dyDescent="0.2">
      <c r="A32" s="157"/>
      <c r="B32" s="6" t="s">
        <v>66</v>
      </c>
      <c r="C32" s="80" t="s">
        <v>67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69</v>
      </c>
      <c r="K32" s="8" t="s">
        <v>4</v>
      </c>
      <c r="L32" s="8" t="s">
        <v>5</v>
      </c>
      <c r="M32" s="9" t="s">
        <v>4</v>
      </c>
      <c r="N32" s="80" t="s">
        <v>5</v>
      </c>
      <c r="O32" s="1"/>
      <c r="P32" s="30"/>
    </row>
    <row r="33" spans="1:16" s="3" customFormat="1" x14ac:dyDescent="0.2">
      <c r="A33" s="10" t="s">
        <v>6</v>
      </c>
      <c r="B33" s="12">
        <v>644.04201999999998</v>
      </c>
      <c r="C33" s="12">
        <v>180845.59852999999</v>
      </c>
      <c r="D33" s="31">
        <v>15000</v>
      </c>
      <c r="E33" s="31">
        <v>150000</v>
      </c>
      <c r="F33" s="31">
        <v>215000</v>
      </c>
      <c r="G33" s="31">
        <v>0</v>
      </c>
      <c r="H33" s="31">
        <v>7646.1300300000003</v>
      </c>
      <c r="I33" s="31">
        <v>0</v>
      </c>
      <c r="J33" s="31">
        <v>387646.13003</v>
      </c>
      <c r="K33" s="75">
        <v>-644.04201999999998</v>
      </c>
      <c r="L33" s="59">
        <v>-1</v>
      </c>
      <c r="M33" s="76">
        <v>206800.53150000001</v>
      </c>
      <c r="N33" s="61">
        <v>1.1435198488709384</v>
      </c>
      <c r="O33" s="1"/>
      <c r="P33" s="2"/>
    </row>
    <row r="34" spans="1:16" s="3" customFormat="1" x14ac:dyDescent="0.2">
      <c r="A34" s="10" t="s">
        <v>7</v>
      </c>
      <c r="B34" s="12">
        <v>12577.666999999999</v>
      </c>
      <c r="C34" s="12">
        <v>93777.667000000001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63010</v>
      </c>
      <c r="K34" s="75">
        <v>-4577.6669999999995</v>
      </c>
      <c r="L34" s="59">
        <v>-0.36395199523091204</v>
      </c>
      <c r="M34" s="76">
        <v>-30767.667000000001</v>
      </c>
      <c r="N34" s="61">
        <v>-0.32809162334993902</v>
      </c>
      <c r="O34" s="1"/>
      <c r="P34" s="2"/>
    </row>
    <row r="35" spans="1:16" s="3" customFormat="1" x14ac:dyDescent="0.2">
      <c r="A35" s="10" t="s">
        <v>8</v>
      </c>
      <c r="B35" s="12">
        <v>3107.66869</v>
      </c>
      <c r="C35" s="12">
        <v>22915.251829999997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1">
        <v>35256.617199999993</v>
      </c>
      <c r="K35" s="75">
        <v>3266.4897399999995</v>
      </c>
      <c r="L35" s="59">
        <v>1.0511061718100971</v>
      </c>
      <c r="M35" s="76">
        <v>12341.365369999996</v>
      </c>
      <c r="N35" s="61">
        <v>0.53856555719117294</v>
      </c>
      <c r="O35" s="1"/>
      <c r="P35" s="2"/>
    </row>
    <row r="36" spans="1:16" s="3" customFormat="1" x14ac:dyDescent="0.2">
      <c r="A36" s="10" t="s">
        <v>9</v>
      </c>
      <c r="B36" s="12">
        <v>12800.52383</v>
      </c>
      <c r="C36" s="12">
        <v>82116.076939999999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1">
        <v>74852.732430000004</v>
      </c>
      <c r="K36" s="75">
        <v>2016.5365399999991</v>
      </c>
      <c r="L36" s="59">
        <v>0.15753547017145775</v>
      </c>
      <c r="M36" s="76">
        <v>-7263.3445099999954</v>
      </c>
      <c r="N36" s="61">
        <v>-8.8452161630993675E-2</v>
      </c>
      <c r="O36" s="1"/>
      <c r="P36" s="2"/>
    </row>
    <row r="37" spans="1:16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1">
        <v>695.49495999999999</v>
      </c>
      <c r="K37" s="75">
        <v>0</v>
      </c>
      <c r="L37" s="59">
        <v>0</v>
      </c>
      <c r="M37" s="76">
        <v>695.49495999999999</v>
      </c>
      <c r="N37" s="61">
        <v>0</v>
      </c>
      <c r="O37" s="1"/>
      <c r="P37" s="2"/>
    </row>
    <row r="38" spans="1:16" s="3" customFormat="1" x14ac:dyDescent="0.2">
      <c r="A38" s="10" t="s">
        <v>11</v>
      </c>
      <c r="B38" s="12">
        <v>0</v>
      </c>
      <c r="C38" s="12">
        <v>20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1">
        <v>90</v>
      </c>
      <c r="K38" s="75">
        <v>0</v>
      </c>
      <c r="L38" s="59">
        <v>0</v>
      </c>
      <c r="M38" s="76">
        <v>70</v>
      </c>
      <c r="N38" s="61">
        <v>0</v>
      </c>
      <c r="O38" s="1"/>
      <c r="P38" s="2"/>
    </row>
    <row r="39" spans="1:16" s="3" customFormat="1" x14ac:dyDescent="0.2">
      <c r="A39" s="10" t="s">
        <v>12</v>
      </c>
      <c r="B39" s="12">
        <v>13860.240159999999</v>
      </c>
      <c r="C39" s="12">
        <v>43653.693619999998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1">
        <v>68378.024549999987</v>
      </c>
      <c r="K39" s="75">
        <v>664.27476999999999</v>
      </c>
      <c r="L39" s="59">
        <v>4.7926642131141728E-2</v>
      </c>
      <c r="M39" s="76">
        <v>24724.330929999989</v>
      </c>
      <c r="N39" s="61">
        <v>0.56637431749125811</v>
      </c>
      <c r="O39" s="1"/>
      <c r="P39" s="2"/>
    </row>
    <row r="40" spans="1:16" s="3" customFormat="1" x14ac:dyDescent="0.2">
      <c r="A40" s="10" t="s">
        <v>13</v>
      </c>
      <c r="B40" s="12">
        <v>32769.345719999998</v>
      </c>
      <c r="C40" s="12">
        <v>217447.68573000003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1">
        <v>158224.32689999999</v>
      </c>
      <c r="K40" s="75">
        <v>-22036.56063</v>
      </c>
      <c r="L40" s="59">
        <v>-0.67247484335796504</v>
      </c>
      <c r="M40" s="76">
        <v>-59223.358830000041</v>
      </c>
      <c r="N40" s="61">
        <v>-0.27235681369143827</v>
      </c>
      <c r="O40" s="1"/>
      <c r="P40" s="2"/>
    </row>
    <row r="41" spans="1:16" s="3" customFormat="1" x14ac:dyDescent="0.2">
      <c r="A41" s="10" t="s">
        <v>14</v>
      </c>
      <c r="B41" s="12">
        <v>39999.153880000005</v>
      </c>
      <c r="C41" s="12">
        <v>228740.05828999999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1">
        <v>281191.27740999998</v>
      </c>
      <c r="K41" s="75">
        <v>2504.3626099999965</v>
      </c>
      <c r="L41" s="59">
        <v>6.261038964757204E-2</v>
      </c>
      <c r="M41" s="76">
        <v>52451.219119999994</v>
      </c>
      <c r="N41" s="61">
        <v>0.22930491279975795</v>
      </c>
      <c r="O41" s="1"/>
      <c r="P41" s="2"/>
    </row>
    <row r="42" spans="1:16" s="3" customFormat="1" x14ac:dyDescent="0.2">
      <c r="A42" s="10" t="s">
        <v>15</v>
      </c>
      <c r="B42" s="12">
        <v>1185.0561699999998</v>
      </c>
      <c r="C42" s="12">
        <v>17858.908359999998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1">
        <v>7148.65852</v>
      </c>
      <c r="K42" s="75">
        <v>-475.77089999999987</v>
      </c>
      <c r="L42" s="59">
        <v>-0.4014754001069839</v>
      </c>
      <c r="M42" s="76">
        <v>-10710.249839999997</v>
      </c>
      <c r="N42" s="61">
        <v>-0.59971469835124902</v>
      </c>
      <c r="O42" s="1"/>
      <c r="P42" s="2"/>
    </row>
    <row r="43" spans="1:16" s="3" customFormat="1" x14ac:dyDescent="0.2">
      <c r="A43" s="10" t="s">
        <v>16</v>
      </c>
      <c r="B43" s="12">
        <v>35713.551169999992</v>
      </c>
      <c r="C43" s="12">
        <v>219956.73429999998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1">
        <v>193751.18408000001</v>
      </c>
      <c r="K43" s="75">
        <v>-2162.2509999999893</v>
      </c>
      <c r="L43" s="59">
        <v>-6.0544273228597789E-2</v>
      </c>
      <c r="M43" s="76">
        <v>-26205.550219999976</v>
      </c>
      <c r="N43" s="61">
        <v>-0.11913956762177647</v>
      </c>
      <c r="O43" s="1"/>
      <c r="P43" s="2"/>
    </row>
    <row r="44" spans="1:16" s="20" customFormat="1" x14ac:dyDescent="0.2">
      <c r="A44" s="6" t="s">
        <v>17</v>
      </c>
      <c r="B44" s="35">
        <v>152657.24864000001</v>
      </c>
      <c r="C44" s="17">
        <v>1107331.6745999998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91">
        <v>1270244.4460800001</v>
      </c>
      <c r="K44" s="75">
        <v>-21444.627890000003</v>
      </c>
      <c r="L44" s="59">
        <v>-0.14047566087458607</v>
      </c>
      <c r="M44" s="76">
        <v>162912.77148000035</v>
      </c>
      <c r="N44" s="61">
        <v>0.14712192852141537</v>
      </c>
      <c r="O44" s="38"/>
      <c r="P44" s="2"/>
    </row>
    <row r="45" spans="1:16" s="3" customForma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87"/>
      <c r="N45" s="40"/>
      <c r="O45" s="1"/>
      <c r="P45" s="2"/>
    </row>
    <row r="46" spans="1:16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84"/>
      <c r="N46" s="39"/>
      <c r="O46" s="1"/>
      <c r="P46" s="2"/>
    </row>
    <row r="47" spans="1:16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84"/>
      <c r="N47" s="40"/>
      <c r="O47" s="1"/>
      <c r="P47" s="2"/>
    </row>
    <row r="48" spans="1:16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84"/>
      <c r="N48" s="40"/>
      <c r="O48" s="1"/>
      <c r="P48" s="2"/>
    </row>
    <row r="51" spans="1:16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"/>
      <c r="P51" s="2"/>
    </row>
    <row r="52" spans="1:16" s="3" customFormat="1" x14ac:dyDescent="0.2">
      <c r="A52" s="155" t="s">
        <v>63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"/>
      <c r="P52" s="2"/>
    </row>
    <row r="53" spans="1:16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"/>
      <c r="P53" s="2"/>
    </row>
    <row r="54" spans="1:16" s="3" customFormat="1" x14ac:dyDescent="0.2">
      <c r="A54" s="79"/>
      <c r="B54" s="79"/>
      <c r="C54" s="79"/>
      <c r="D54" s="5"/>
      <c r="E54" s="5"/>
      <c r="F54" s="5"/>
      <c r="G54" s="5"/>
      <c r="H54" s="5"/>
      <c r="I54" s="5"/>
      <c r="J54" s="5"/>
      <c r="K54" s="5"/>
      <c r="L54" s="5"/>
      <c r="M54" s="79"/>
      <c r="O54" s="1"/>
      <c r="P54" s="2"/>
    </row>
    <row r="55" spans="1:16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2"/>
      <c r="I55" s="162"/>
      <c r="J55" s="163"/>
      <c r="K55" s="161" t="s">
        <v>64</v>
      </c>
      <c r="L55" s="163"/>
      <c r="M55" s="158" t="s">
        <v>65</v>
      </c>
      <c r="N55" s="158"/>
      <c r="O55" s="1"/>
      <c r="P55" s="2"/>
    </row>
    <row r="56" spans="1:16" s="3" customFormat="1" x14ac:dyDescent="0.2">
      <c r="A56" s="157"/>
      <c r="B56" s="6" t="s">
        <v>66</v>
      </c>
      <c r="C56" s="80" t="s">
        <v>67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69</v>
      </c>
      <c r="K56" s="8" t="s">
        <v>4</v>
      </c>
      <c r="L56" s="8" t="s">
        <v>5</v>
      </c>
      <c r="M56" s="9" t="s">
        <v>4</v>
      </c>
      <c r="N56" s="80" t="s">
        <v>5</v>
      </c>
      <c r="O56" s="1"/>
      <c r="P56" s="2"/>
    </row>
    <row r="57" spans="1:16" s="3" customFormat="1" x14ac:dyDescent="0.2">
      <c r="A57" s="10" t="s">
        <v>6</v>
      </c>
      <c r="B57" s="10">
        <v>6847.1584599999996</v>
      </c>
      <c r="C57" s="41">
        <v>29157.64172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58429.11391</v>
      </c>
      <c r="K57" s="42">
        <v>15297.815320000002</v>
      </c>
      <c r="L57" s="69">
        <v>2.2341845028660257</v>
      </c>
      <c r="M57" s="43">
        <v>29271.47219</v>
      </c>
      <c r="N57" s="33">
        <v>1.0039039669632102</v>
      </c>
      <c r="O57" s="1"/>
      <c r="P57" s="2"/>
    </row>
    <row r="58" spans="1:16" s="3" customFormat="1" x14ac:dyDescent="0.2">
      <c r="A58" s="10" t="s">
        <v>7</v>
      </c>
      <c r="B58" s="10">
        <v>200050.06456</v>
      </c>
      <c r="C58" s="41">
        <v>800920.2043499999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373586.27639999997</v>
      </c>
      <c r="K58" s="42">
        <v>-56677.058770000003</v>
      </c>
      <c r="L58" s="69">
        <v>-0.28331437380266944</v>
      </c>
      <c r="M58" s="43">
        <v>-427333.92794999992</v>
      </c>
      <c r="N58" s="33">
        <v>-0.53355368690793603</v>
      </c>
      <c r="O58" s="1"/>
      <c r="P58" s="2"/>
    </row>
    <row r="59" spans="1:16" s="3" customFormat="1" x14ac:dyDescent="0.2">
      <c r="A59" s="10" t="s">
        <v>8</v>
      </c>
      <c r="B59" s="10">
        <v>21011.551879999999</v>
      </c>
      <c r="C59" s="41">
        <v>112830.92961000001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96794.161320000014</v>
      </c>
      <c r="K59" s="42">
        <v>-4881.9627</v>
      </c>
      <c r="L59" s="69">
        <v>-0.23234660285359177</v>
      </c>
      <c r="M59" s="43">
        <v>-16036.768289999993</v>
      </c>
      <c r="N59" s="33">
        <v>-0.14213095952883725</v>
      </c>
      <c r="O59" s="1"/>
      <c r="P59" s="2"/>
    </row>
    <row r="60" spans="1:16" s="3" customFormat="1" x14ac:dyDescent="0.2">
      <c r="A60" s="10" t="s">
        <v>9</v>
      </c>
      <c r="B60" s="10">
        <v>26101.030010000002</v>
      </c>
      <c r="C60" s="41">
        <v>170566.90126999997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175979.26334</v>
      </c>
      <c r="K60" s="42">
        <v>-2727.0976200000005</v>
      </c>
      <c r="L60" s="69">
        <v>-0.10448237555970685</v>
      </c>
      <c r="M60" s="43">
        <v>5412.362070000032</v>
      </c>
      <c r="N60" s="33">
        <v>3.173160812385567E-2</v>
      </c>
      <c r="O60" s="1"/>
      <c r="P60" s="2"/>
    </row>
    <row r="61" spans="1:16" s="3" customFormat="1" x14ac:dyDescent="0.2">
      <c r="A61" s="10" t="s">
        <v>10</v>
      </c>
      <c r="B61" s="10">
        <v>8556.5805099999998</v>
      </c>
      <c r="C61" s="41">
        <v>25952.665199999999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38316.831160000002</v>
      </c>
      <c r="K61" s="42">
        <v>-4044.5970099999995</v>
      </c>
      <c r="L61" s="69">
        <v>-0.47268847704677297</v>
      </c>
      <c r="M61" s="43">
        <v>12364.165960000002</v>
      </c>
      <c r="N61" s="33">
        <v>0.47641218598234758</v>
      </c>
      <c r="O61" s="1"/>
      <c r="P61" s="2"/>
    </row>
    <row r="62" spans="1:16" s="3" customFormat="1" x14ac:dyDescent="0.2">
      <c r="A62" s="10" t="s">
        <v>11</v>
      </c>
      <c r="B62" s="10">
        <v>496.06508999999994</v>
      </c>
      <c r="C62" s="41">
        <v>9603.0215499999995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30434.488890000001</v>
      </c>
      <c r="K62" s="42">
        <v>3220.8700399999998</v>
      </c>
      <c r="L62" s="69">
        <v>6.4928375427506912</v>
      </c>
      <c r="M62" s="43">
        <v>20831.467340000003</v>
      </c>
      <c r="N62" s="33">
        <v>2.1692617507455245</v>
      </c>
      <c r="O62" s="1"/>
      <c r="P62" s="2"/>
    </row>
    <row r="63" spans="1:16" s="3" customFormat="1" x14ac:dyDescent="0.2">
      <c r="A63" s="10" t="s">
        <v>12</v>
      </c>
      <c r="B63" s="10">
        <v>863452.25734000001</v>
      </c>
      <c r="C63" s="41">
        <v>5365788.5888100006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5260670.5703299996</v>
      </c>
      <c r="K63" s="42">
        <v>2037.3951400000369</v>
      </c>
      <c r="L63" s="69">
        <v>2.3595921172023804E-3</v>
      </c>
      <c r="M63" s="43">
        <v>-105118.01848000102</v>
      </c>
      <c r="N63" s="33">
        <v>-1.9590413736988777E-2</v>
      </c>
      <c r="O63" s="1"/>
      <c r="P63" s="2"/>
    </row>
    <row r="64" spans="1:16" s="3" customFormat="1" x14ac:dyDescent="0.2">
      <c r="A64" s="10" t="s">
        <v>13</v>
      </c>
      <c r="B64" s="10">
        <v>246967.70615000001</v>
      </c>
      <c r="C64" s="41">
        <v>1709386.8036099998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2395979.3677899996</v>
      </c>
      <c r="K64" s="42">
        <v>151841.29715999999</v>
      </c>
      <c r="L64" s="69">
        <v>0.61482247831939851</v>
      </c>
      <c r="M64" s="43">
        <v>686592.56417999975</v>
      </c>
      <c r="N64" s="33">
        <v>0.4016601524769039</v>
      </c>
      <c r="O64" s="1"/>
      <c r="P64" s="2"/>
    </row>
    <row r="65" spans="1:17" s="3" customFormat="1" x14ac:dyDescent="0.2">
      <c r="A65" s="10" t="s">
        <v>14</v>
      </c>
      <c r="B65" s="10">
        <v>141712.93171</v>
      </c>
      <c r="C65" s="41">
        <v>966460.84785999998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775171.84513000003</v>
      </c>
      <c r="K65" s="42">
        <v>-5411.1365800000203</v>
      </c>
      <c r="L65" s="69">
        <v>-3.8183788273277175E-2</v>
      </c>
      <c r="M65" s="43">
        <v>-191289.00272999995</v>
      </c>
      <c r="N65" s="33">
        <v>-0.19792731713195044</v>
      </c>
      <c r="O65" s="1"/>
      <c r="P65" s="2"/>
    </row>
    <row r="66" spans="1:17" s="3" customFormat="1" x14ac:dyDescent="0.2">
      <c r="A66" s="10" t="s">
        <v>15</v>
      </c>
      <c r="B66" s="10">
        <v>224294.13337999998</v>
      </c>
      <c r="C66" s="41">
        <v>1181601.0346799998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1280725.8892099997</v>
      </c>
      <c r="K66" s="42">
        <v>8266.1825600000157</v>
      </c>
      <c r="L66" s="69">
        <v>3.6854207622075474E-2</v>
      </c>
      <c r="M66" s="43">
        <v>99124.854529999895</v>
      </c>
      <c r="N66" s="33">
        <v>8.3890290902499665E-2</v>
      </c>
      <c r="O66" s="1"/>
      <c r="P66" s="2"/>
    </row>
    <row r="67" spans="1:17" s="3" customFormat="1" x14ac:dyDescent="0.2">
      <c r="A67" s="10" t="s">
        <v>16</v>
      </c>
      <c r="B67" s="10">
        <v>214540.01078999997</v>
      </c>
      <c r="C67" s="41">
        <v>1243811.6399399999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1364637.3741900001</v>
      </c>
      <c r="K67" s="42">
        <v>19656.253340000025</v>
      </c>
      <c r="L67" s="69">
        <v>9.162045470036051E-2</v>
      </c>
      <c r="M67" s="43">
        <v>120825.73425000021</v>
      </c>
      <c r="N67" s="33">
        <v>9.7141504686214963E-2</v>
      </c>
      <c r="O67" s="1"/>
      <c r="P67" s="2"/>
    </row>
    <row r="68" spans="1:17" s="3" customFormat="1" x14ac:dyDescent="0.2">
      <c r="A68" s="6" t="s">
        <v>17</v>
      </c>
      <c r="B68" s="44">
        <v>1954029.4898799998</v>
      </c>
      <c r="C68" s="45">
        <v>11616080.278599998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11850725.181669999</v>
      </c>
      <c r="K68" s="42">
        <v>126577.96088000038</v>
      </c>
      <c r="L68" s="69">
        <v>6.4777917393546547E-2</v>
      </c>
      <c r="M68" s="43">
        <v>234644.90307000093</v>
      </c>
      <c r="N68" s="33">
        <v>2.0200007011167198E-2</v>
      </c>
      <c r="O68" s="1"/>
      <c r="P68" s="2"/>
    </row>
    <row r="69" spans="1:17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88"/>
      <c r="M69" s="22"/>
      <c r="N69" s="22"/>
      <c r="O69" s="1"/>
      <c r="P69" s="2"/>
    </row>
    <row r="70" spans="1:17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84"/>
      <c r="O70" s="1"/>
      <c r="P70" s="2"/>
    </row>
    <row r="71" spans="1:17" s="3" customFormat="1" x14ac:dyDescent="0.2">
      <c r="A71" s="3" t="s">
        <v>19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1"/>
      <c r="P71" s="2"/>
    </row>
    <row r="72" spans="1:17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86"/>
      <c r="M73" s="26"/>
      <c r="N73" s="26"/>
    </row>
    <row r="75" spans="1:17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"/>
      <c r="P75" s="2"/>
    </row>
    <row r="76" spans="1:17" s="3" customFormat="1" x14ac:dyDescent="0.2">
      <c r="A76" s="155" t="s">
        <v>63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"/>
      <c r="P76" s="2"/>
    </row>
    <row r="77" spans="1:17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"/>
      <c r="P77" s="2"/>
    </row>
    <row r="78" spans="1:17" s="3" customFormat="1" x14ac:dyDescent="0.2">
      <c r="A78" s="79"/>
      <c r="B78" s="79"/>
      <c r="C78" s="79"/>
      <c r="D78" s="5"/>
      <c r="E78" s="5"/>
      <c r="F78" s="5"/>
      <c r="G78" s="5"/>
      <c r="H78" s="5"/>
      <c r="I78" s="5"/>
      <c r="J78" s="5"/>
      <c r="K78" s="5"/>
      <c r="L78" s="5"/>
      <c r="M78" s="79"/>
      <c r="O78" s="1"/>
      <c r="P78" s="2"/>
    </row>
    <row r="79" spans="1:17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2"/>
      <c r="I79" s="162"/>
      <c r="J79" s="163"/>
      <c r="K79" s="161" t="s">
        <v>64</v>
      </c>
      <c r="L79" s="163"/>
      <c r="M79" s="158" t="s">
        <v>65</v>
      </c>
      <c r="N79" s="158"/>
      <c r="O79" s="1"/>
      <c r="P79" s="2"/>
    </row>
    <row r="80" spans="1:17" s="3" customFormat="1" x14ac:dyDescent="0.2">
      <c r="A80" s="157"/>
      <c r="B80" s="6" t="s">
        <v>66</v>
      </c>
      <c r="C80" s="80" t="s">
        <v>67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69</v>
      </c>
      <c r="K80" s="8" t="s">
        <v>4</v>
      </c>
      <c r="L80" s="8" t="s">
        <v>5</v>
      </c>
      <c r="M80" s="9" t="s">
        <v>4</v>
      </c>
      <c r="N80" s="80" t="s">
        <v>5</v>
      </c>
      <c r="O80" s="1"/>
      <c r="P80" s="2"/>
    </row>
    <row r="81" spans="1:16" s="3" customFormat="1" x14ac:dyDescent="0.2">
      <c r="A81" s="10" t="s">
        <v>6</v>
      </c>
      <c r="B81" s="10">
        <v>76</v>
      </c>
      <c r="C81" s="42">
        <v>196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51577.940699999999</v>
      </c>
      <c r="K81" s="12">
        <v>16874.973120000002</v>
      </c>
      <c r="L81" s="82">
        <v>222.03912000000003</v>
      </c>
      <c r="M81" s="13">
        <v>51381.940699999999</v>
      </c>
      <c r="N81" s="61">
        <v>262.15275867346941</v>
      </c>
      <c r="O81" s="1"/>
      <c r="P81" s="2"/>
    </row>
    <row r="82" spans="1:16" s="3" customFormat="1" x14ac:dyDescent="0.2">
      <c r="A82" s="10" t="s">
        <v>7</v>
      </c>
      <c r="B82" s="10">
        <v>50162.070850000004</v>
      </c>
      <c r="C82" s="42">
        <v>400215.29213000002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150437.92401999998</v>
      </c>
      <c r="K82" s="12">
        <v>16775.044699999999</v>
      </c>
      <c r="L82" s="82">
        <v>0.33441690934496182</v>
      </c>
      <c r="M82" s="13">
        <v>-249777.36811000004</v>
      </c>
      <c r="N82" s="61">
        <v>-0.62410750668883996</v>
      </c>
      <c r="O82" s="1"/>
      <c r="P82" s="2"/>
    </row>
    <row r="83" spans="1:16" s="3" customFormat="1" x14ac:dyDescent="0.2">
      <c r="A83" s="10" t="s">
        <v>8</v>
      </c>
      <c r="B83" s="10">
        <v>7284.6528099999996</v>
      </c>
      <c r="C83" s="42">
        <v>49043.203740000004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34957.743960000007</v>
      </c>
      <c r="K83" s="12">
        <v>-2527.0270899999996</v>
      </c>
      <c r="L83" s="82">
        <v>-0.34689739592407554</v>
      </c>
      <c r="M83" s="13">
        <v>-14085.459779999997</v>
      </c>
      <c r="N83" s="61">
        <v>-0.28720513151370231</v>
      </c>
      <c r="O83" s="1"/>
      <c r="P83" s="2"/>
    </row>
    <row r="84" spans="1:16" s="3" customFormat="1" x14ac:dyDescent="0.2">
      <c r="A84" s="10" t="s">
        <v>9</v>
      </c>
      <c r="B84" s="10">
        <v>16648.400300000001</v>
      </c>
      <c r="C84" s="42">
        <v>119523.07107000001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121875.45877</v>
      </c>
      <c r="K84" s="12">
        <v>-2223.9010799999996</v>
      </c>
      <c r="L84" s="82">
        <v>-0.1335804665869309</v>
      </c>
      <c r="M84" s="13">
        <v>2352.387699999992</v>
      </c>
      <c r="N84" s="61">
        <v>1.9681452952478917E-2</v>
      </c>
      <c r="O84" s="1"/>
      <c r="P84" s="2"/>
    </row>
    <row r="85" spans="1:16" s="3" customFormat="1" x14ac:dyDescent="0.2">
      <c r="A85" s="10" t="s">
        <v>10</v>
      </c>
      <c r="B85" s="10">
        <v>8206.5805099999998</v>
      </c>
      <c r="C85" s="42">
        <v>18939.73011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24507.64892</v>
      </c>
      <c r="K85" s="12">
        <v>-3914.9063399999995</v>
      </c>
      <c r="L85" s="82">
        <v>-0.47704477342658758</v>
      </c>
      <c r="M85" s="13">
        <v>5567.9188099999992</v>
      </c>
      <c r="N85" s="61">
        <v>0.29398089506355696</v>
      </c>
      <c r="O85" s="1"/>
      <c r="P85" s="2"/>
    </row>
    <row r="86" spans="1:16" s="3" customFormat="1" x14ac:dyDescent="0.2">
      <c r="A86" s="10" t="s">
        <v>11</v>
      </c>
      <c r="B86" s="10">
        <v>345.97500000000002</v>
      </c>
      <c r="C86" s="42">
        <v>5518.6140400000004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2581.3651500000001</v>
      </c>
      <c r="K86" s="12">
        <v>235.94407999999999</v>
      </c>
      <c r="L86" s="82">
        <v>0.68196858154490925</v>
      </c>
      <c r="M86" s="13">
        <v>-2937.2488900000003</v>
      </c>
      <c r="N86" s="61">
        <v>-0.53224394181405743</v>
      </c>
      <c r="O86" s="1"/>
      <c r="P86" s="2"/>
    </row>
    <row r="87" spans="1:16" s="3" customFormat="1" x14ac:dyDescent="0.2">
      <c r="A87" s="10" t="s">
        <v>12</v>
      </c>
      <c r="B87" s="10">
        <v>420873.29768000002</v>
      </c>
      <c r="C87" s="42">
        <v>2412221.88368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2255414.3490599999</v>
      </c>
      <c r="K87" s="12">
        <v>-10266.531459999969</v>
      </c>
      <c r="L87" s="82">
        <v>-2.4393401806654502E-2</v>
      </c>
      <c r="M87" s="13">
        <v>-156807.53462000005</v>
      </c>
      <c r="N87" s="61">
        <v>-6.5005435727487959E-2</v>
      </c>
      <c r="O87" s="1"/>
      <c r="P87" s="2"/>
    </row>
    <row r="88" spans="1:16" s="3" customFormat="1" x14ac:dyDescent="0.2">
      <c r="A88" s="10" t="s">
        <v>13</v>
      </c>
      <c r="B88" s="10">
        <v>50412.314659999996</v>
      </c>
      <c r="C88" s="42">
        <v>397341.77836999996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480799.34878</v>
      </c>
      <c r="K88" s="12">
        <v>14108.182829999998</v>
      </c>
      <c r="L88" s="82">
        <v>0.2798558829355684</v>
      </c>
      <c r="M88" s="13">
        <v>83457.570410000044</v>
      </c>
      <c r="N88" s="61">
        <v>0.2100397565852874</v>
      </c>
      <c r="O88" s="1"/>
      <c r="P88" s="2"/>
    </row>
    <row r="89" spans="1:16" s="3" customFormat="1" x14ac:dyDescent="0.2">
      <c r="A89" s="10" t="s">
        <v>14</v>
      </c>
      <c r="B89" s="10">
        <v>100138.69795</v>
      </c>
      <c r="C89" s="42">
        <v>638297.9759800001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514624.99130999995</v>
      </c>
      <c r="K89" s="12">
        <v>-16953.201810000013</v>
      </c>
      <c r="L89" s="82">
        <v>-0.1692972063453918</v>
      </c>
      <c r="M89" s="13">
        <v>-123672.98467000015</v>
      </c>
      <c r="N89" s="61">
        <v>-0.19375431119003772</v>
      </c>
      <c r="O89" s="1"/>
      <c r="P89" s="2"/>
    </row>
    <row r="90" spans="1:16" s="3" customFormat="1" x14ac:dyDescent="0.2">
      <c r="A90" s="10" t="s">
        <v>15</v>
      </c>
      <c r="B90" s="10">
        <v>150197.48209999999</v>
      </c>
      <c r="C90" s="42">
        <v>834122.29050000012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894045.57659000007</v>
      </c>
      <c r="K90" s="12">
        <v>-29931.705429999987</v>
      </c>
      <c r="L90" s="82">
        <v>-0.19928233823568198</v>
      </c>
      <c r="M90" s="13">
        <v>59923.28608999995</v>
      </c>
      <c r="N90" s="61">
        <v>7.1839928955836907E-2</v>
      </c>
      <c r="O90" s="1"/>
      <c r="P90" s="2"/>
    </row>
    <row r="91" spans="1:16" s="3" customFormat="1" x14ac:dyDescent="0.2">
      <c r="A91" s="10" t="s">
        <v>16</v>
      </c>
      <c r="B91" s="10">
        <v>117942.26791999998</v>
      </c>
      <c r="C91" s="42">
        <v>686046.99222999997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684297.16721999994</v>
      </c>
      <c r="K91" s="12">
        <v>-12973.873979999989</v>
      </c>
      <c r="L91" s="82">
        <v>-0.11000190354826944</v>
      </c>
      <c r="M91" s="13">
        <v>-1749.8250100000296</v>
      </c>
      <c r="N91" s="61">
        <v>-2.5505906006704215E-3</v>
      </c>
      <c r="O91" s="1"/>
      <c r="P91" s="2"/>
    </row>
    <row r="92" spans="1:16" s="20" customFormat="1" x14ac:dyDescent="0.2">
      <c r="A92" s="6" t="s">
        <v>17</v>
      </c>
      <c r="B92" s="44">
        <v>922287.73978000006</v>
      </c>
      <c r="C92" s="36">
        <v>5561466.8318500007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5215119.5144800004</v>
      </c>
      <c r="K92" s="12">
        <v>-30797.002460000105</v>
      </c>
      <c r="L92" s="82">
        <v>-3.3391967746797091E-2</v>
      </c>
      <c r="M92" s="13">
        <v>-346347.3173700003</v>
      </c>
      <c r="N92" s="61">
        <v>-6.2276253341384979E-2</v>
      </c>
      <c r="O92" s="38"/>
      <c r="P92" s="63"/>
    </row>
    <row r="93" spans="1:16" s="3" customFormat="1" x14ac:dyDescent="0.2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87"/>
      <c r="M93" s="49"/>
      <c r="O93" s="1"/>
      <c r="P93" s="2"/>
    </row>
    <row r="94" spans="1:16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84"/>
      <c r="O94" s="1"/>
      <c r="P94" s="2"/>
    </row>
    <row r="95" spans="1:16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K95" s="23"/>
      <c r="L95" s="84"/>
      <c r="O95" s="1"/>
      <c r="P95" s="2"/>
    </row>
    <row r="96" spans="1:16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84"/>
      <c r="O96" s="1"/>
      <c r="P96" s="2"/>
    </row>
    <row r="99" spans="1:17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"/>
      <c r="P99" s="2"/>
    </row>
    <row r="100" spans="1:17" s="3" customFormat="1" x14ac:dyDescent="0.2">
      <c r="A100" s="155" t="s">
        <v>63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"/>
      <c r="P100" s="2"/>
    </row>
    <row r="101" spans="1:17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"/>
      <c r="P101" s="2"/>
    </row>
    <row r="102" spans="1:17" s="3" customFormat="1" x14ac:dyDescent="0.2">
      <c r="A102" s="79"/>
      <c r="B102" s="79"/>
      <c r="C102" s="79"/>
      <c r="D102" s="5"/>
      <c r="E102" s="5"/>
      <c r="F102" s="5"/>
      <c r="G102" s="5"/>
      <c r="H102" s="5"/>
      <c r="I102" s="5"/>
      <c r="J102" s="5"/>
      <c r="K102" s="5"/>
      <c r="L102" s="5"/>
      <c r="M102" s="79"/>
      <c r="O102" s="1"/>
      <c r="P102" s="2"/>
    </row>
    <row r="103" spans="1:17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2"/>
      <c r="I103" s="162"/>
      <c r="J103" s="163"/>
      <c r="K103" s="161" t="s">
        <v>64</v>
      </c>
      <c r="L103" s="163"/>
      <c r="M103" s="158" t="s">
        <v>65</v>
      </c>
      <c r="N103" s="158"/>
      <c r="O103" s="1"/>
      <c r="P103" s="2"/>
    </row>
    <row r="104" spans="1:17" s="3" customFormat="1" x14ac:dyDescent="0.2">
      <c r="A104" s="157"/>
      <c r="B104" s="6" t="s">
        <v>66</v>
      </c>
      <c r="C104" s="80" t="s">
        <v>67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69</v>
      </c>
      <c r="K104" s="8" t="s">
        <v>4</v>
      </c>
      <c r="L104" s="8" t="s">
        <v>5</v>
      </c>
      <c r="M104" s="9" t="s">
        <v>4</v>
      </c>
      <c r="N104" s="80" t="s">
        <v>5</v>
      </c>
      <c r="O104" s="1"/>
      <c r="P104" s="2"/>
    </row>
    <row r="105" spans="1:17" s="3" customFormat="1" x14ac:dyDescent="0.2">
      <c r="A105" s="10" t="s">
        <v>6</v>
      </c>
      <c r="B105" s="10">
        <v>6771.1584599999996</v>
      </c>
      <c r="C105" s="47">
        <v>28961.64172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6851.1732099999999</v>
      </c>
      <c r="K105" s="12">
        <v>-1577.1578</v>
      </c>
      <c r="L105" s="59">
        <v>-0.23292289042073311</v>
      </c>
      <c r="M105" s="13">
        <v>-22110.468509999999</v>
      </c>
      <c r="N105" s="61">
        <v>-0.7634397498513078</v>
      </c>
      <c r="O105" s="1"/>
      <c r="P105" s="2"/>
    </row>
    <row r="106" spans="1:17" s="3" customFormat="1" x14ac:dyDescent="0.2">
      <c r="A106" s="10" t="s">
        <v>7</v>
      </c>
      <c r="B106" s="10">
        <v>149887.99371000001</v>
      </c>
      <c r="C106" s="47">
        <v>400704.91222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223148.35238</v>
      </c>
      <c r="K106" s="12">
        <v>-73452.103470000016</v>
      </c>
      <c r="L106" s="59">
        <v>-0.49004661181944653</v>
      </c>
      <c r="M106" s="13">
        <v>-177556.55984</v>
      </c>
      <c r="N106" s="61">
        <v>-0.44311051455869277</v>
      </c>
      <c r="O106" s="1"/>
      <c r="P106" s="2"/>
    </row>
    <row r="107" spans="1:17" s="3" customFormat="1" x14ac:dyDescent="0.2">
      <c r="A107" s="10" t="s">
        <v>8</v>
      </c>
      <c r="B107" s="10">
        <v>13726.899069999999</v>
      </c>
      <c r="C107" s="47">
        <v>63787.725870000009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61836.417359999999</v>
      </c>
      <c r="K107" s="12">
        <v>-2354.9356099999986</v>
      </c>
      <c r="L107" s="59">
        <v>-0.17155627050152111</v>
      </c>
      <c r="M107" s="13">
        <v>-1951.3085100000098</v>
      </c>
      <c r="N107" s="61">
        <v>-3.0590658051939279E-2</v>
      </c>
      <c r="O107" s="1"/>
      <c r="P107" s="51"/>
      <c r="Q107" s="52"/>
    </row>
    <row r="108" spans="1:17" s="3" customFormat="1" x14ac:dyDescent="0.2">
      <c r="A108" s="10" t="s">
        <v>9</v>
      </c>
      <c r="B108" s="10">
        <v>9452.6297100000011</v>
      </c>
      <c r="C108" s="47">
        <v>51043.830200000004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54103.804570000008</v>
      </c>
      <c r="K108" s="12">
        <v>-503.19654000000082</v>
      </c>
      <c r="L108" s="59">
        <v>-5.3233497496222193E-2</v>
      </c>
      <c r="M108" s="13">
        <v>3059.9743700000035</v>
      </c>
      <c r="N108" s="61">
        <v>5.9947977218997917E-2</v>
      </c>
      <c r="O108" s="1"/>
      <c r="P108" s="2"/>
    </row>
    <row r="109" spans="1:17" s="3" customFormat="1" x14ac:dyDescent="0.2">
      <c r="A109" s="10" t="s">
        <v>10</v>
      </c>
      <c r="B109" s="10">
        <v>350</v>
      </c>
      <c r="C109" s="47">
        <v>7012.9350900000009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13809.18224</v>
      </c>
      <c r="K109" s="12">
        <v>-129.69067000000001</v>
      </c>
      <c r="L109" s="59">
        <v>-0.37054477142857145</v>
      </c>
      <c r="M109" s="13">
        <v>6796.2471499999992</v>
      </c>
      <c r="N109" s="61">
        <v>0.9691016760858111</v>
      </c>
      <c r="O109" s="1"/>
      <c r="P109" s="2"/>
    </row>
    <row r="110" spans="1:17" s="3" customFormat="1" x14ac:dyDescent="0.2">
      <c r="A110" s="10" t="s">
        <v>11</v>
      </c>
      <c r="B110" s="10">
        <v>150.09009</v>
      </c>
      <c r="C110" s="47">
        <v>4084.4075100000005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27853.123739999999</v>
      </c>
      <c r="K110" s="12">
        <v>2984.9259599999996</v>
      </c>
      <c r="L110" s="59">
        <v>19.887561930304656</v>
      </c>
      <c r="M110" s="13">
        <v>23768.716229999998</v>
      </c>
      <c r="N110" s="61">
        <v>5.8193792298653362</v>
      </c>
      <c r="O110" s="1"/>
      <c r="P110" s="2"/>
    </row>
    <row r="111" spans="1:17" s="3" customFormat="1" x14ac:dyDescent="0.2">
      <c r="A111" s="10" t="s">
        <v>12</v>
      </c>
      <c r="B111" s="10">
        <v>442578.95966000005</v>
      </c>
      <c r="C111" s="47">
        <v>2953566.7051300001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3005256.2212699996</v>
      </c>
      <c r="K111" s="12">
        <v>12303.926599999948</v>
      </c>
      <c r="L111" s="59">
        <v>2.7800523118975518E-2</v>
      </c>
      <c r="M111" s="13">
        <v>51689.516139999498</v>
      </c>
      <c r="N111" s="61">
        <v>1.7500710598552294E-2</v>
      </c>
      <c r="O111" s="1"/>
      <c r="P111" s="2"/>
    </row>
    <row r="112" spans="1:17" s="3" customFormat="1" x14ac:dyDescent="0.2">
      <c r="A112" s="10" t="s">
        <v>13</v>
      </c>
      <c r="B112" s="10">
        <v>196555.39149000001</v>
      </c>
      <c r="C112" s="47">
        <v>1312045.0252400001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1915180.0190099999</v>
      </c>
      <c r="K112" s="12">
        <v>137733.11433000001</v>
      </c>
      <c r="L112" s="59">
        <v>0.70073434916186139</v>
      </c>
      <c r="M112" s="13">
        <v>603134.99376999983</v>
      </c>
      <c r="N112" s="61">
        <v>0.45969077445316642</v>
      </c>
      <c r="O112" s="1"/>
      <c r="P112" s="2"/>
    </row>
    <row r="113" spans="1:16" s="3" customFormat="1" x14ac:dyDescent="0.2">
      <c r="A113" s="10" t="s">
        <v>14</v>
      </c>
      <c r="B113" s="10">
        <v>41574.233759999996</v>
      </c>
      <c r="C113" s="47">
        <v>328162.87187999999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260546.85381999996</v>
      </c>
      <c r="K113" s="12">
        <v>11542.06523</v>
      </c>
      <c r="L113" s="59">
        <v>0.27762544696867075</v>
      </c>
      <c r="M113" s="13">
        <v>-67616.018060000031</v>
      </c>
      <c r="N113" s="61">
        <v>-0.20604408314882527</v>
      </c>
      <c r="O113" s="1"/>
      <c r="P113" s="2"/>
    </row>
    <row r="114" spans="1:16" s="3" customFormat="1" x14ac:dyDescent="0.2">
      <c r="A114" s="10" t="s">
        <v>15</v>
      </c>
      <c r="B114" s="10">
        <v>74096.651280000005</v>
      </c>
      <c r="C114" s="47">
        <v>347478.74417999998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386680.31261999998</v>
      </c>
      <c r="K114" s="12">
        <v>38197.887989999988</v>
      </c>
      <c r="L114" s="59">
        <v>0.5155143630669079</v>
      </c>
      <c r="M114" s="13">
        <v>39201.568440000003</v>
      </c>
      <c r="N114" s="61">
        <v>0.11281716967324162</v>
      </c>
      <c r="O114" s="1"/>
      <c r="P114" s="2"/>
    </row>
    <row r="115" spans="1:16" s="3" customFormat="1" x14ac:dyDescent="0.2">
      <c r="A115" s="10" t="s">
        <v>16</v>
      </c>
      <c r="B115" s="10">
        <v>96597.742869999987</v>
      </c>
      <c r="C115" s="47">
        <v>557764.64770999993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680340.20697000006</v>
      </c>
      <c r="K115" s="12">
        <v>32630.127320000014</v>
      </c>
      <c r="L115" s="59">
        <v>0.33779388990396209</v>
      </c>
      <c r="M115" s="13">
        <v>122575.55926000013</v>
      </c>
      <c r="N115" s="61">
        <v>0.21976215194572735</v>
      </c>
      <c r="O115" s="1"/>
      <c r="P115" s="2"/>
    </row>
    <row r="116" spans="1:16" s="3" customFormat="1" x14ac:dyDescent="0.2">
      <c r="A116" s="6" t="s">
        <v>17</v>
      </c>
      <c r="B116" s="44">
        <v>1031741.7501000001</v>
      </c>
      <c r="C116" s="48">
        <v>6054613.4467500001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6635605.6671899995</v>
      </c>
      <c r="K116" s="12">
        <v>157374.96334000002</v>
      </c>
      <c r="L116" s="59">
        <v>0.15253328977406078</v>
      </c>
      <c r="M116" s="13">
        <v>580992.22043999936</v>
      </c>
      <c r="N116" s="61">
        <v>9.5958598438991238E-2</v>
      </c>
      <c r="O116" s="1"/>
      <c r="P116" s="2"/>
    </row>
    <row r="117" spans="1:16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84"/>
      <c r="O117" s="1"/>
      <c r="P117" s="2"/>
    </row>
    <row r="118" spans="1:16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84"/>
      <c r="O118" s="1"/>
      <c r="P118" s="2"/>
    </row>
    <row r="119" spans="1:16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84"/>
      <c r="M119" s="15"/>
      <c r="O119" s="1"/>
      <c r="P119" s="2"/>
    </row>
    <row r="120" spans="1:16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84"/>
      <c r="O120" s="1"/>
      <c r="P120" s="2"/>
    </row>
  </sheetData>
  <mergeCells count="40">
    <mergeCell ref="A2:N2"/>
    <mergeCell ref="A3:N3"/>
    <mergeCell ref="A4:N4"/>
    <mergeCell ref="A6:A7"/>
    <mergeCell ref="B6:C6"/>
    <mergeCell ref="D6:J6"/>
    <mergeCell ref="K6:L6"/>
    <mergeCell ref="M6:N6"/>
    <mergeCell ref="A27:N27"/>
    <mergeCell ref="A28:N28"/>
    <mergeCell ref="A29:N29"/>
    <mergeCell ref="A31:A32"/>
    <mergeCell ref="B31:C31"/>
    <mergeCell ref="D31:J31"/>
    <mergeCell ref="K31:L31"/>
    <mergeCell ref="M31:N31"/>
    <mergeCell ref="A51:N51"/>
    <mergeCell ref="A52:N52"/>
    <mergeCell ref="A53:N53"/>
    <mergeCell ref="A55:A56"/>
    <mergeCell ref="B55:C55"/>
    <mergeCell ref="D55:J55"/>
    <mergeCell ref="K55:L55"/>
    <mergeCell ref="M55:N55"/>
    <mergeCell ref="A75:N75"/>
    <mergeCell ref="A76:N76"/>
    <mergeCell ref="A77:N77"/>
    <mergeCell ref="A79:A80"/>
    <mergeCell ref="B79:C79"/>
    <mergeCell ref="D79:J79"/>
    <mergeCell ref="K79:L79"/>
    <mergeCell ref="M79:N79"/>
    <mergeCell ref="A99:N99"/>
    <mergeCell ref="A100:N100"/>
    <mergeCell ref="A101:N101"/>
    <mergeCell ref="A103:A104"/>
    <mergeCell ref="B103:C103"/>
    <mergeCell ref="D103:J103"/>
    <mergeCell ref="K103:L103"/>
    <mergeCell ref="M103:N10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0"/>
  <sheetViews>
    <sheetView workbookViewId="0">
      <selection activeCell="T26" sqref="T26"/>
    </sheetView>
  </sheetViews>
  <sheetFormatPr baseColWidth="10" defaultColWidth="11.42578125" defaultRowHeight="11.25" x14ac:dyDescent="0.2"/>
  <cols>
    <col min="1" max="1" width="21.5703125" style="104" customWidth="1"/>
    <col min="2" max="3" width="11.5703125" style="104" customWidth="1"/>
    <col min="4" max="4" width="10" style="108" customWidth="1"/>
    <col min="5" max="5" width="9.5703125" style="108" customWidth="1"/>
    <col min="6" max="6" width="10.28515625" style="108" customWidth="1"/>
    <col min="7" max="7" width="9.85546875" style="108" customWidth="1"/>
    <col min="8" max="8" width="10" style="108" customWidth="1"/>
    <col min="9" max="9" width="10.5703125" style="108" customWidth="1"/>
    <col min="10" max="10" width="9.5703125" style="108" customWidth="1"/>
    <col min="11" max="11" width="13" style="108" bestFit="1" customWidth="1"/>
    <col min="12" max="12" width="11.5703125" style="108" customWidth="1"/>
    <col min="13" max="13" width="8.28515625" style="111" customWidth="1"/>
    <col min="14" max="14" width="12.42578125" style="104" customWidth="1"/>
    <col min="15" max="15" width="7.140625" style="28" customWidth="1"/>
    <col min="16" max="16384" width="11.42578125" style="104"/>
  </cols>
  <sheetData>
    <row r="2" spans="1:15" s="22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spans="1:15" s="22" customFormat="1" x14ac:dyDescent="0.2">
      <c r="A3" s="155" t="s">
        <v>70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15" s="22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5" s="22" customFormat="1" x14ac:dyDescent="0.2">
      <c r="A5" s="95"/>
      <c r="B5" s="95"/>
      <c r="C5" s="95"/>
      <c r="D5" s="5"/>
      <c r="E5" s="5"/>
      <c r="F5" s="5"/>
      <c r="G5" s="5"/>
      <c r="H5" s="5"/>
      <c r="I5" s="5"/>
      <c r="J5" s="5"/>
      <c r="K5" s="5"/>
      <c r="L5" s="5"/>
      <c r="M5" s="109"/>
      <c r="N5" s="95"/>
      <c r="O5" s="83"/>
    </row>
    <row r="6" spans="1:15" s="22" customFormat="1" x14ac:dyDescent="0.2">
      <c r="A6" s="164" t="s">
        <v>2</v>
      </c>
      <c r="B6" s="166" t="s">
        <v>3</v>
      </c>
      <c r="C6" s="166"/>
      <c r="D6" s="167" t="s">
        <v>25</v>
      </c>
      <c r="E6" s="168"/>
      <c r="F6" s="168"/>
      <c r="G6" s="168"/>
      <c r="H6" s="168"/>
      <c r="I6" s="168"/>
      <c r="J6" s="168"/>
      <c r="K6" s="169"/>
      <c r="L6" s="167" t="s">
        <v>74</v>
      </c>
      <c r="M6" s="169"/>
      <c r="N6" s="166" t="s">
        <v>75</v>
      </c>
      <c r="O6" s="166"/>
    </row>
    <row r="7" spans="1:15" s="22" customFormat="1" x14ac:dyDescent="0.2">
      <c r="A7" s="165"/>
      <c r="B7" s="6" t="s">
        <v>71</v>
      </c>
      <c r="C7" s="6" t="s">
        <v>72</v>
      </c>
      <c r="D7" s="48" t="s">
        <v>28</v>
      </c>
      <c r="E7" s="48" t="s">
        <v>35</v>
      </c>
      <c r="F7" s="48" t="s">
        <v>43</v>
      </c>
      <c r="G7" s="48" t="s">
        <v>50</v>
      </c>
      <c r="H7" s="48" t="s">
        <v>58</v>
      </c>
      <c r="I7" s="48" t="s">
        <v>68</v>
      </c>
      <c r="J7" s="48" t="s">
        <v>73</v>
      </c>
      <c r="K7" s="48" t="s">
        <v>76</v>
      </c>
      <c r="L7" s="48" t="s">
        <v>4</v>
      </c>
      <c r="M7" s="70" t="s">
        <v>5</v>
      </c>
      <c r="N7" s="6" t="s">
        <v>4</v>
      </c>
      <c r="O7" s="112" t="s">
        <v>5</v>
      </c>
    </row>
    <row r="8" spans="1:15" s="22" customFormat="1" x14ac:dyDescent="0.2">
      <c r="A8" s="10" t="s">
        <v>6</v>
      </c>
      <c r="B8" s="11">
        <v>206894.73319</v>
      </c>
      <c r="C8" s="99">
        <v>416897.97343999997</v>
      </c>
      <c r="D8" s="99">
        <v>15680.485060000001</v>
      </c>
      <c r="E8" s="99">
        <v>150010</v>
      </c>
      <c r="F8" s="99">
        <v>215930.16722999999</v>
      </c>
      <c r="G8" s="99">
        <v>732.0053200000001</v>
      </c>
      <c r="H8" s="99">
        <v>41577.612549999998</v>
      </c>
      <c r="I8" s="99">
        <v>22144.97378</v>
      </c>
      <c r="J8" s="99">
        <v>14975.53285</v>
      </c>
      <c r="K8" s="99">
        <v>461050.77679000003</v>
      </c>
      <c r="L8" s="99">
        <f>+J8-B8</f>
        <v>-191919.20034000001</v>
      </c>
      <c r="M8" s="59">
        <f>+J8/B8-1</f>
        <v>-0.92761762168084116</v>
      </c>
      <c r="N8" s="100">
        <f>+K8-C8</f>
        <v>44152.80335000006</v>
      </c>
      <c r="O8" s="61">
        <f>+K8/C8-1</f>
        <v>0.10590793470564686</v>
      </c>
    </row>
    <row r="9" spans="1:15" s="22" customFormat="1" x14ac:dyDescent="0.2">
      <c r="A9" s="10" t="s">
        <v>7</v>
      </c>
      <c r="B9" s="11">
        <v>112705.86010999999</v>
      </c>
      <c r="C9" s="99">
        <v>1007403.73146</v>
      </c>
      <c r="D9" s="99">
        <v>63524.791700000002</v>
      </c>
      <c r="E9" s="99">
        <v>56876.977679999996</v>
      </c>
      <c r="F9" s="99">
        <v>48089.236079999995</v>
      </c>
      <c r="G9" s="99">
        <v>64252.257590000001</v>
      </c>
      <c r="H9" s="99">
        <v>52480.007560000005</v>
      </c>
      <c r="I9" s="99">
        <v>151373.00579</v>
      </c>
      <c r="J9" s="99">
        <v>38101.88809</v>
      </c>
      <c r="K9" s="99">
        <v>474698.16449</v>
      </c>
      <c r="L9" s="99">
        <f t="shared" ref="L9:L19" si="0">+J9-B9</f>
        <v>-74603.972019999987</v>
      </c>
      <c r="M9" s="59">
        <f t="shared" ref="M9:M19" si="1">+J9/B9-1</f>
        <v>-0.66193516421583698</v>
      </c>
      <c r="N9" s="100">
        <f t="shared" ref="N9:N19" si="2">+K9-C9</f>
        <v>-532705.56697000004</v>
      </c>
      <c r="O9" s="61">
        <f t="shared" ref="O9:O19" si="3">+K9/C9-1</f>
        <v>-0.52879054378522683</v>
      </c>
    </row>
    <row r="10" spans="1:15" s="22" customFormat="1" x14ac:dyDescent="0.2">
      <c r="A10" s="10" t="s">
        <v>8</v>
      </c>
      <c r="B10" s="11">
        <v>11986.90422</v>
      </c>
      <c r="C10" s="99">
        <v>147733.08566000001</v>
      </c>
      <c r="D10" s="99">
        <v>22999.973460000001</v>
      </c>
      <c r="E10" s="99">
        <v>15530.463880000001</v>
      </c>
      <c r="F10" s="99">
        <v>15493.526089999999</v>
      </c>
      <c r="G10" s="99">
        <v>41578.884610000008</v>
      </c>
      <c r="H10" s="99">
        <v>13944.182870000001</v>
      </c>
      <c r="I10" s="99">
        <v>22503.747609999999</v>
      </c>
      <c r="J10" s="99">
        <v>24899.704590000005</v>
      </c>
      <c r="K10" s="99">
        <v>156950.48311000003</v>
      </c>
      <c r="L10" s="99">
        <f t="shared" si="0"/>
        <v>12912.800370000004</v>
      </c>
      <c r="M10" s="59">
        <f t="shared" si="1"/>
        <v>1.0772423081895623</v>
      </c>
      <c r="N10" s="100">
        <f t="shared" si="2"/>
        <v>9217.3974500000186</v>
      </c>
      <c r="O10" s="61">
        <f t="shared" si="3"/>
        <v>6.2392235353517123E-2</v>
      </c>
    </row>
    <row r="11" spans="1:15" s="22" customFormat="1" x14ac:dyDescent="0.2">
      <c r="A11" s="10" t="s">
        <v>9</v>
      </c>
      <c r="B11" s="11">
        <v>55453.322289999996</v>
      </c>
      <c r="C11" s="99">
        <v>308136.30050000001</v>
      </c>
      <c r="D11" s="99">
        <v>49806.095780000003</v>
      </c>
      <c r="E11" s="99">
        <v>33494.990469999997</v>
      </c>
      <c r="F11" s="99">
        <v>43620.325570000001</v>
      </c>
      <c r="G11" s="99">
        <v>37170.438750000001</v>
      </c>
      <c r="H11" s="99">
        <v>48549.152439999998</v>
      </c>
      <c r="I11" s="99">
        <v>38190.992760000001</v>
      </c>
      <c r="J11" s="99">
        <v>62947.04247</v>
      </c>
      <c r="K11" s="99">
        <v>313779.03824000002</v>
      </c>
      <c r="L11" s="99">
        <f t="shared" si="0"/>
        <v>7493.7201800000039</v>
      </c>
      <c r="M11" s="59">
        <f t="shared" si="1"/>
        <v>0.13513563967927245</v>
      </c>
      <c r="N11" s="100">
        <f t="shared" si="2"/>
        <v>5642.7377400000114</v>
      </c>
      <c r="O11" s="61">
        <f t="shared" si="3"/>
        <v>1.8312473184249223E-2</v>
      </c>
    </row>
    <row r="12" spans="1:15" s="22" customFormat="1" x14ac:dyDescent="0.2">
      <c r="A12" s="10" t="s">
        <v>10</v>
      </c>
      <c r="B12" s="11">
        <v>4177.9874900000004</v>
      </c>
      <c r="C12" s="99">
        <v>30130.652689999999</v>
      </c>
      <c r="D12" s="99">
        <v>4302.1433200000001</v>
      </c>
      <c r="E12" s="99">
        <v>12505.442660000001</v>
      </c>
      <c r="F12" s="99">
        <v>2213.9320499999999</v>
      </c>
      <c r="G12" s="99">
        <v>5434.8240999999998</v>
      </c>
      <c r="H12" s="99">
        <v>10044.00049</v>
      </c>
      <c r="I12" s="99">
        <v>4511.9835000000003</v>
      </c>
      <c r="J12" s="99">
        <v>3597.3471399999999</v>
      </c>
      <c r="K12" s="99">
        <v>42609.673259999996</v>
      </c>
      <c r="L12" s="99">
        <f t="shared" si="0"/>
        <v>-580.64035000000058</v>
      </c>
      <c r="M12" s="59">
        <f t="shared" si="1"/>
        <v>-0.1389760863070465</v>
      </c>
      <c r="N12" s="100">
        <f t="shared" si="2"/>
        <v>12479.020569999997</v>
      </c>
      <c r="O12" s="61">
        <f t="shared" si="3"/>
        <v>0.41416363257678901</v>
      </c>
    </row>
    <row r="13" spans="1:15" s="22" customFormat="1" x14ac:dyDescent="0.2">
      <c r="A13" s="10" t="s">
        <v>11</v>
      </c>
      <c r="B13" s="11">
        <v>481.72864000000004</v>
      </c>
      <c r="C13" s="99">
        <v>10104.750189999999</v>
      </c>
      <c r="D13" s="99">
        <v>5571.1888799999997</v>
      </c>
      <c r="E13" s="99">
        <v>6255.1390700000002</v>
      </c>
      <c r="F13" s="99">
        <v>2839.95118</v>
      </c>
      <c r="G13" s="99">
        <v>6574.1668200000004</v>
      </c>
      <c r="H13" s="99">
        <v>5567.1078099999995</v>
      </c>
      <c r="I13" s="99">
        <v>3716.9351299999998</v>
      </c>
      <c r="J13" s="99">
        <v>2255.3666800000001</v>
      </c>
      <c r="K13" s="99">
        <v>32779.85557</v>
      </c>
      <c r="L13" s="99">
        <f t="shared" si="0"/>
        <v>1773.63804</v>
      </c>
      <c r="M13" s="59">
        <f t="shared" si="1"/>
        <v>3.6818197896641562</v>
      </c>
      <c r="N13" s="100">
        <f t="shared" si="2"/>
        <v>22675.105380000001</v>
      </c>
      <c r="O13" s="61">
        <f t="shared" si="3"/>
        <v>2.2440045477264792</v>
      </c>
    </row>
    <row r="14" spans="1:15" s="22" customFormat="1" x14ac:dyDescent="0.2">
      <c r="A14" s="10" t="s">
        <v>12</v>
      </c>
      <c r="B14" s="11">
        <v>844887.38861999998</v>
      </c>
      <c r="C14" s="99">
        <v>6254329.6710500009</v>
      </c>
      <c r="D14" s="99">
        <v>990171.26341000001</v>
      </c>
      <c r="E14" s="99">
        <v>856680.24626000004</v>
      </c>
      <c r="F14" s="99">
        <v>821253.65595000004</v>
      </c>
      <c r="G14" s="99">
        <v>893025.27815999999</v>
      </c>
      <c r="H14" s="99">
        <v>887903.98368999991</v>
      </c>
      <c r="I14" s="99">
        <v>880014.16740999999</v>
      </c>
      <c r="J14" s="99">
        <v>959396.32441000012</v>
      </c>
      <c r="K14" s="99">
        <v>6288444.9192900006</v>
      </c>
      <c r="L14" s="99">
        <f t="shared" si="0"/>
        <v>114508.93579000013</v>
      </c>
      <c r="M14" s="59">
        <f t="shared" si="1"/>
        <v>0.1355315954911267</v>
      </c>
      <c r="N14" s="100">
        <f t="shared" si="2"/>
        <v>34115.248239999637</v>
      </c>
      <c r="O14" s="61">
        <f t="shared" si="3"/>
        <v>5.4546610163375142E-3</v>
      </c>
    </row>
    <row r="15" spans="1:15" s="22" customFormat="1" x14ac:dyDescent="0.2">
      <c r="A15" s="10" t="s">
        <v>13</v>
      </c>
      <c r="B15" s="11">
        <v>179057.11137999999</v>
      </c>
      <c r="C15" s="99">
        <v>2105891.60072</v>
      </c>
      <c r="D15" s="99">
        <v>489210.25536000001</v>
      </c>
      <c r="E15" s="99">
        <v>397595.51587</v>
      </c>
      <c r="F15" s="99">
        <v>441249.38612999994</v>
      </c>
      <c r="G15" s="99">
        <v>392076.75244999997</v>
      </c>
      <c r="H15" s="99">
        <v>424529.99647999997</v>
      </c>
      <c r="I15" s="99">
        <v>409541.78839999996</v>
      </c>
      <c r="J15" s="99">
        <v>373423.98440999998</v>
      </c>
      <c r="K15" s="99">
        <v>2927627.6791000003</v>
      </c>
      <c r="L15" s="99">
        <f t="shared" si="0"/>
        <v>194366.87302999999</v>
      </c>
      <c r="M15" s="59">
        <f t="shared" si="1"/>
        <v>1.0855021145600254</v>
      </c>
      <c r="N15" s="100">
        <f t="shared" si="2"/>
        <v>821736.07838000031</v>
      </c>
      <c r="O15" s="61">
        <f t="shared" si="3"/>
        <v>0.39020815606038339</v>
      </c>
    </row>
    <row r="16" spans="1:15" s="22" customFormat="1" x14ac:dyDescent="0.2">
      <c r="A16" s="10" t="s">
        <v>14</v>
      </c>
      <c r="B16" s="11">
        <v>198616.59721999997</v>
      </c>
      <c r="C16" s="99">
        <v>1393817.5033699998</v>
      </c>
      <c r="D16" s="99">
        <v>177258.62493000002</v>
      </c>
      <c r="E16" s="99">
        <v>172662.96603000001</v>
      </c>
      <c r="F16" s="99">
        <v>156586.88646000001</v>
      </c>
      <c r="G16" s="99">
        <v>188912.43556000001</v>
      </c>
      <c r="H16" s="99">
        <v>182136.89794</v>
      </c>
      <c r="I16" s="99">
        <v>178805.31161999999</v>
      </c>
      <c r="J16" s="99">
        <v>208944.81904</v>
      </c>
      <c r="K16" s="99">
        <v>1265307.9415800001</v>
      </c>
      <c r="L16" s="99">
        <f t="shared" si="0"/>
        <v>10328.221820000035</v>
      </c>
      <c r="M16" s="59">
        <f t="shared" si="1"/>
        <v>5.2000799351928695E-2</v>
      </c>
      <c r="N16" s="100">
        <f t="shared" si="2"/>
        <v>-128509.56178999972</v>
      </c>
      <c r="O16" s="61">
        <f t="shared" si="3"/>
        <v>-9.2199704394073656E-2</v>
      </c>
    </row>
    <row r="17" spans="1:15" s="22" customFormat="1" x14ac:dyDescent="0.2">
      <c r="A17" s="10" t="s">
        <v>15</v>
      </c>
      <c r="B17" s="11">
        <v>205451.44619000002</v>
      </c>
      <c r="C17" s="99">
        <v>1404911.3892300001</v>
      </c>
      <c r="D17" s="99">
        <v>208358.14719999998</v>
      </c>
      <c r="E17" s="99">
        <v>174386.31822999998</v>
      </c>
      <c r="F17" s="99">
        <v>258579.53646999999</v>
      </c>
      <c r="G17" s="99">
        <v>213606.98243999999</v>
      </c>
      <c r="H17" s="99">
        <v>199673.96218</v>
      </c>
      <c r="I17" s="99">
        <v>233269.60121000002</v>
      </c>
      <c r="J17" s="99">
        <v>203186.01102999999</v>
      </c>
      <c r="K17" s="99">
        <v>1491060.5587599999</v>
      </c>
      <c r="L17" s="99">
        <f t="shared" si="0"/>
        <v>-2265.4351600000227</v>
      </c>
      <c r="M17" s="59">
        <f t="shared" si="1"/>
        <v>-1.1026620654229768E-2</v>
      </c>
      <c r="N17" s="100">
        <f t="shared" si="2"/>
        <v>86149.169529999839</v>
      </c>
      <c r="O17" s="61">
        <f t="shared" si="3"/>
        <v>6.1320002236736171E-2</v>
      </c>
    </row>
    <row r="18" spans="1:15" s="22" customFormat="1" x14ac:dyDescent="0.2">
      <c r="A18" s="10" t="s">
        <v>16</v>
      </c>
      <c r="B18" s="11">
        <v>244760.00211</v>
      </c>
      <c r="C18" s="99">
        <v>1708528.3763499998</v>
      </c>
      <c r="D18" s="99">
        <v>221798.62138999999</v>
      </c>
      <c r="E18" s="99">
        <v>261488.49531999999</v>
      </c>
      <c r="F18" s="99">
        <v>246051.35522</v>
      </c>
      <c r="G18" s="99">
        <v>273556.54521000001</v>
      </c>
      <c r="H18" s="99">
        <v>287745.97683</v>
      </c>
      <c r="I18" s="99">
        <v>267747.56430000003</v>
      </c>
      <c r="J18" s="99">
        <v>286116.35252999997</v>
      </c>
      <c r="K18" s="99">
        <v>1844504.9108</v>
      </c>
      <c r="L18" s="99">
        <f t="shared" si="0"/>
        <v>41356.350419999973</v>
      </c>
      <c r="M18" s="59">
        <f t="shared" si="1"/>
        <v>0.16896694747295182</v>
      </c>
      <c r="N18" s="100">
        <f t="shared" si="2"/>
        <v>135976.53445000015</v>
      </c>
      <c r="O18" s="61">
        <f t="shared" si="3"/>
        <v>7.9586933604516741E-2</v>
      </c>
    </row>
    <row r="19" spans="1:15" s="102" customFormat="1" x14ac:dyDescent="0.2">
      <c r="A19" s="6" t="s">
        <v>17</v>
      </c>
      <c r="B19" s="16">
        <v>2064473.08146</v>
      </c>
      <c r="C19" s="17">
        <v>14787885.03466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15298814.00099</v>
      </c>
      <c r="L19" s="17">
        <f t="shared" si="0"/>
        <v>113371.29177999962</v>
      </c>
      <c r="M19" s="60">
        <f t="shared" si="1"/>
        <v>5.4915364505418118E-2</v>
      </c>
      <c r="N19" s="101">
        <f t="shared" si="2"/>
        <v>510928.96632999927</v>
      </c>
      <c r="O19" s="62">
        <f t="shared" si="3"/>
        <v>3.4550509767453441E-2</v>
      </c>
    </row>
    <row r="20" spans="1:15" s="22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73"/>
      <c r="N20" s="21"/>
      <c r="O20" s="73"/>
    </row>
    <row r="21" spans="1:15" s="22" customFormat="1" x14ac:dyDescent="0.2">
      <c r="A21" s="22" t="s">
        <v>18</v>
      </c>
      <c r="M21" s="2"/>
      <c r="O21" s="2"/>
    </row>
    <row r="22" spans="1:15" s="22" customFormat="1" x14ac:dyDescent="0.2">
      <c r="A22" s="22" t="s">
        <v>19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</row>
    <row r="23" spans="1:15" s="22" customFormat="1" x14ac:dyDescent="0.2">
      <c r="A23" s="22" t="s">
        <v>20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</row>
    <row r="24" spans="1:15" s="22" customFormat="1" x14ac:dyDescent="0.2"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87"/>
      <c r="N24" s="103"/>
      <c r="O24" s="74"/>
    </row>
    <row r="25" spans="1:15" x14ac:dyDescent="0.2">
      <c r="D25" s="104"/>
      <c r="E25" s="104"/>
      <c r="F25" s="104"/>
      <c r="G25" s="104"/>
      <c r="H25" s="104"/>
      <c r="I25" s="104"/>
      <c r="J25" s="104"/>
      <c r="K25" s="104"/>
      <c r="L25" s="104"/>
      <c r="M25" s="110"/>
    </row>
    <row r="26" spans="1:15" x14ac:dyDescent="0.2">
      <c r="D26" s="104"/>
      <c r="E26" s="104"/>
      <c r="F26" s="104"/>
      <c r="G26" s="104"/>
      <c r="H26" s="104"/>
      <c r="I26" s="104"/>
      <c r="J26" s="104"/>
      <c r="K26" s="104"/>
      <c r="L26" s="104"/>
      <c r="M26" s="110"/>
    </row>
    <row r="27" spans="1:15" s="22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spans="1:15" s="22" customFormat="1" x14ac:dyDescent="0.2">
      <c r="A28" s="155" t="s">
        <v>70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spans="1:15" s="22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spans="1:15" s="22" customFormat="1" x14ac:dyDescent="0.2">
      <c r="A30" s="95"/>
      <c r="B30" s="95"/>
      <c r="C30" s="95"/>
      <c r="D30" s="5"/>
      <c r="E30" s="5"/>
      <c r="F30" s="5"/>
      <c r="G30" s="5"/>
      <c r="H30" s="5"/>
      <c r="I30" s="5"/>
      <c r="J30" s="5"/>
      <c r="K30" s="5"/>
      <c r="L30" s="5"/>
      <c r="M30" s="109"/>
      <c r="N30" s="95"/>
      <c r="O30" s="2"/>
    </row>
    <row r="31" spans="1:15" s="22" customFormat="1" x14ac:dyDescent="0.2">
      <c r="A31" s="164" t="s">
        <v>2</v>
      </c>
      <c r="B31" s="170" t="s">
        <v>21</v>
      </c>
      <c r="C31" s="171"/>
      <c r="D31" s="167" t="s">
        <v>29</v>
      </c>
      <c r="E31" s="168"/>
      <c r="F31" s="168"/>
      <c r="G31" s="168"/>
      <c r="H31" s="168"/>
      <c r="I31" s="168"/>
      <c r="J31" s="168"/>
      <c r="K31" s="169"/>
      <c r="L31" s="167" t="s">
        <v>74</v>
      </c>
      <c r="M31" s="169"/>
      <c r="N31" s="166" t="s">
        <v>75</v>
      </c>
      <c r="O31" s="166"/>
    </row>
    <row r="32" spans="1:15" s="22" customFormat="1" x14ac:dyDescent="0.2">
      <c r="A32" s="165"/>
      <c r="B32" s="6" t="s">
        <v>71</v>
      </c>
      <c r="C32" s="6" t="s">
        <v>72</v>
      </c>
      <c r="D32" s="48" t="s">
        <v>28</v>
      </c>
      <c r="E32" s="48" t="s">
        <v>35</v>
      </c>
      <c r="F32" s="48" t="s">
        <v>43</v>
      </c>
      <c r="G32" s="48" t="s">
        <v>50</v>
      </c>
      <c r="H32" s="48" t="s">
        <v>58</v>
      </c>
      <c r="I32" s="48" t="s">
        <v>68</v>
      </c>
      <c r="J32" s="48" t="s">
        <v>73</v>
      </c>
      <c r="K32" s="48" t="s">
        <v>76</v>
      </c>
      <c r="L32" s="48" t="s">
        <v>4</v>
      </c>
      <c r="M32" s="70" t="s">
        <v>5</v>
      </c>
      <c r="N32" s="6" t="s">
        <v>4</v>
      </c>
      <c r="O32" s="112" t="s">
        <v>5</v>
      </c>
    </row>
    <row r="33" spans="1:17" s="22" customFormat="1" x14ac:dyDescent="0.2">
      <c r="A33" s="10" t="s">
        <v>6</v>
      </c>
      <c r="B33" s="99">
        <v>200000</v>
      </c>
      <c r="C33" s="99">
        <v>380845.59852999996</v>
      </c>
      <c r="D33" s="42">
        <v>15000</v>
      </c>
      <c r="E33" s="42">
        <v>150000</v>
      </c>
      <c r="F33" s="42">
        <v>215000</v>
      </c>
      <c r="G33" s="42">
        <v>0</v>
      </c>
      <c r="H33" s="42">
        <v>7646.1300300000003</v>
      </c>
      <c r="I33" s="42">
        <v>0</v>
      </c>
      <c r="J33" s="42">
        <v>0</v>
      </c>
      <c r="K33" s="42">
        <v>387646.13003</v>
      </c>
      <c r="L33" s="99">
        <f>+J33-B33</f>
        <v>-200000</v>
      </c>
      <c r="M33" s="59">
        <f>+J33/B33-1</f>
        <v>-1</v>
      </c>
      <c r="N33" s="100">
        <f>+K33-C33</f>
        <v>6800.531500000041</v>
      </c>
      <c r="O33" s="61">
        <f>+K33/C33-1</f>
        <v>1.7856400405437123E-2</v>
      </c>
    </row>
    <row r="34" spans="1:17" s="22" customFormat="1" x14ac:dyDescent="0.2">
      <c r="A34" s="10" t="s">
        <v>7</v>
      </c>
      <c r="B34" s="99">
        <v>26078.125</v>
      </c>
      <c r="C34" s="99">
        <v>119855.792</v>
      </c>
      <c r="D34" s="42">
        <v>0</v>
      </c>
      <c r="E34" s="42">
        <v>5000</v>
      </c>
      <c r="F34" s="42">
        <v>5000</v>
      </c>
      <c r="G34" s="42">
        <v>40000</v>
      </c>
      <c r="H34" s="42">
        <v>5010</v>
      </c>
      <c r="I34" s="42">
        <v>8000</v>
      </c>
      <c r="J34" s="42">
        <v>0</v>
      </c>
      <c r="K34" s="42">
        <v>63010</v>
      </c>
      <c r="L34" s="99">
        <f t="shared" ref="L34:L44" si="4">+J34-B34</f>
        <v>-26078.125</v>
      </c>
      <c r="M34" s="59">
        <f t="shared" ref="M34:M44" si="5">+J34/B34-1</f>
        <v>-1</v>
      </c>
      <c r="N34" s="100">
        <f t="shared" ref="N34:N44" si="6">+K34-C34</f>
        <v>-56845.792000000001</v>
      </c>
      <c r="O34" s="61">
        <f t="shared" ref="O34:O44" si="7">+K34/C34-1</f>
        <v>-0.47428489730391998</v>
      </c>
    </row>
    <row r="35" spans="1:17" s="22" customFormat="1" x14ac:dyDescent="0.2">
      <c r="A35" s="10" t="s">
        <v>8</v>
      </c>
      <c r="B35" s="99">
        <v>3025.5950800000001</v>
      </c>
      <c r="C35" s="99">
        <v>25940.846909999997</v>
      </c>
      <c r="D35" s="42">
        <v>9959.8804999999993</v>
      </c>
      <c r="E35" s="42">
        <v>5876.9757399999999</v>
      </c>
      <c r="F35" s="42">
        <v>3441.1393800000001</v>
      </c>
      <c r="G35" s="42">
        <v>3652.9951299999998</v>
      </c>
      <c r="H35" s="42">
        <v>5951.4680199999993</v>
      </c>
      <c r="I35" s="42">
        <v>6374.1584299999995</v>
      </c>
      <c r="J35" s="42">
        <v>6841.6622100000004</v>
      </c>
      <c r="K35" s="42">
        <v>42098.279409999996</v>
      </c>
      <c r="L35" s="99">
        <f t="shared" si="4"/>
        <v>3816.0671300000004</v>
      </c>
      <c r="M35" s="59">
        <f t="shared" si="5"/>
        <v>1.2612616788099751</v>
      </c>
      <c r="N35" s="100">
        <f t="shared" si="6"/>
        <v>16157.432499999999</v>
      </c>
      <c r="O35" s="61">
        <f t="shared" si="7"/>
        <v>0.6228567847478963</v>
      </c>
    </row>
    <row r="36" spans="1:17" s="22" customFormat="1" x14ac:dyDescent="0.2">
      <c r="A36" s="10" t="s">
        <v>9</v>
      </c>
      <c r="B36" s="99">
        <v>14814.358880000002</v>
      </c>
      <c r="C36" s="99">
        <v>96930.435819999999</v>
      </c>
      <c r="D36" s="42">
        <v>11409.865159999999</v>
      </c>
      <c r="E36" s="42">
        <v>11192.878839999999</v>
      </c>
      <c r="F36" s="42">
        <v>10657.334859999999</v>
      </c>
      <c r="G36" s="42">
        <v>12720.070159999999</v>
      </c>
      <c r="H36" s="42">
        <v>14055.523039999998</v>
      </c>
      <c r="I36" s="42">
        <v>14817.060369999999</v>
      </c>
      <c r="J36" s="42">
        <v>16340.3235</v>
      </c>
      <c r="K36" s="42">
        <v>91193.055930000002</v>
      </c>
      <c r="L36" s="99">
        <f t="shared" si="4"/>
        <v>1525.9646199999988</v>
      </c>
      <c r="M36" s="59">
        <f t="shared" si="5"/>
        <v>0.10300578191474186</v>
      </c>
      <c r="N36" s="100">
        <f t="shared" si="6"/>
        <v>-5737.3798899999965</v>
      </c>
      <c r="O36" s="61">
        <f t="shared" si="7"/>
        <v>-5.9190695280214367E-2</v>
      </c>
    </row>
    <row r="37" spans="1:17" s="22" customFormat="1" x14ac:dyDescent="0.2">
      <c r="A37" s="10" t="s">
        <v>10</v>
      </c>
      <c r="B37" s="99">
        <v>0</v>
      </c>
      <c r="C37" s="99">
        <v>0</v>
      </c>
      <c r="D37" s="42">
        <v>0</v>
      </c>
      <c r="E37" s="42">
        <v>695.49495999999999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695.49495999999999</v>
      </c>
      <c r="L37" s="99">
        <f t="shared" si="4"/>
        <v>0</v>
      </c>
      <c r="M37" s="59">
        <v>0</v>
      </c>
      <c r="N37" s="100">
        <f t="shared" si="6"/>
        <v>695.49495999999999</v>
      </c>
      <c r="O37" s="61">
        <v>0</v>
      </c>
    </row>
    <row r="38" spans="1:17" s="22" customFormat="1" x14ac:dyDescent="0.2">
      <c r="A38" s="10" t="s">
        <v>11</v>
      </c>
      <c r="B38" s="99">
        <v>0</v>
      </c>
      <c r="C38" s="99">
        <v>20</v>
      </c>
      <c r="D38" s="42">
        <v>0</v>
      </c>
      <c r="E38" s="42">
        <v>20</v>
      </c>
      <c r="F38" s="42">
        <v>40</v>
      </c>
      <c r="G38" s="42">
        <v>30</v>
      </c>
      <c r="H38" s="42">
        <v>0</v>
      </c>
      <c r="I38" s="42">
        <v>0</v>
      </c>
      <c r="J38" s="42">
        <v>0</v>
      </c>
      <c r="K38" s="42">
        <v>90</v>
      </c>
      <c r="L38" s="99">
        <f t="shared" si="4"/>
        <v>0</v>
      </c>
      <c r="M38" s="59">
        <v>0</v>
      </c>
      <c r="N38" s="100">
        <f t="shared" si="6"/>
        <v>70</v>
      </c>
      <c r="O38" s="61">
        <f t="shared" si="7"/>
        <v>3.5</v>
      </c>
    </row>
    <row r="39" spans="1:17" s="22" customFormat="1" x14ac:dyDescent="0.2">
      <c r="A39" s="10" t="s">
        <v>12</v>
      </c>
      <c r="B39" s="99">
        <v>5999.6203700000005</v>
      </c>
      <c r="C39" s="99">
        <v>49653.313989999995</v>
      </c>
      <c r="D39" s="42">
        <v>9722.843710000001</v>
      </c>
      <c r="E39" s="42">
        <v>16844.037549999997</v>
      </c>
      <c r="F39" s="42">
        <v>7151.3825199999992</v>
      </c>
      <c r="G39" s="42">
        <v>10397.183919999999</v>
      </c>
      <c r="H39" s="42">
        <v>9738.0619200000001</v>
      </c>
      <c r="I39" s="42">
        <v>14524.514929999999</v>
      </c>
      <c r="J39" s="42">
        <v>13718.67232</v>
      </c>
      <c r="K39" s="42">
        <v>82096.696869999985</v>
      </c>
      <c r="L39" s="99">
        <f t="shared" si="4"/>
        <v>7719.0519499999991</v>
      </c>
      <c r="M39" s="59">
        <f t="shared" si="5"/>
        <v>1.2865900630309377</v>
      </c>
      <c r="N39" s="100">
        <f t="shared" si="6"/>
        <v>32443.38287999999</v>
      </c>
      <c r="O39" s="61">
        <f t="shared" si="7"/>
        <v>0.65339813746437891</v>
      </c>
    </row>
    <row r="40" spans="1:17" s="22" customFormat="1" x14ac:dyDescent="0.2">
      <c r="A40" s="10" t="s">
        <v>13</v>
      </c>
      <c r="B40" s="99">
        <v>34886.24944</v>
      </c>
      <c r="C40" s="99">
        <v>252333.93517000001</v>
      </c>
      <c r="D40" s="42">
        <v>57780.597409999995</v>
      </c>
      <c r="E40" s="42">
        <v>29277.326100000002</v>
      </c>
      <c r="F40" s="42">
        <v>13381.28053</v>
      </c>
      <c r="G40" s="42">
        <v>1484.7541999999999</v>
      </c>
      <c r="H40" s="42">
        <v>45567.583570000003</v>
      </c>
      <c r="I40" s="42">
        <v>10732.785089999999</v>
      </c>
      <c r="J40" s="42">
        <v>71531.163629999995</v>
      </c>
      <c r="K40" s="42">
        <v>229755.49052999998</v>
      </c>
      <c r="L40" s="99">
        <f t="shared" si="4"/>
        <v>36644.914189999996</v>
      </c>
      <c r="M40" s="59">
        <f t="shared" si="5"/>
        <v>1.0504114021492819</v>
      </c>
      <c r="N40" s="100">
        <f t="shared" si="6"/>
        <v>-22578.444640000031</v>
      </c>
      <c r="O40" s="61">
        <f t="shared" si="7"/>
        <v>-8.9478431130512459E-2</v>
      </c>
    </row>
    <row r="41" spans="1:17" s="22" customFormat="1" x14ac:dyDescent="0.2">
      <c r="A41" s="10" t="s">
        <v>14</v>
      </c>
      <c r="B41" s="99">
        <v>42902.155129999999</v>
      </c>
      <c r="C41" s="99">
        <v>271642.21341999999</v>
      </c>
      <c r="D41" s="42">
        <v>45679.313889999998</v>
      </c>
      <c r="E41" s="42">
        <v>44260.640850000003</v>
      </c>
      <c r="F41" s="42">
        <v>36232.645450000004</v>
      </c>
      <c r="G41" s="42">
        <v>64410.323770000003</v>
      </c>
      <c r="H41" s="42">
        <v>48104.836960000001</v>
      </c>
      <c r="I41" s="42">
        <v>42503.516490000002</v>
      </c>
      <c r="J41" s="42">
        <v>47074.013789999997</v>
      </c>
      <c r="K41" s="42">
        <v>328265.29119999998</v>
      </c>
      <c r="L41" s="99">
        <f t="shared" si="4"/>
        <v>4171.8586599999981</v>
      </c>
      <c r="M41" s="59">
        <f t="shared" si="5"/>
        <v>9.7241237587217588E-2</v>
      </c>
      <c r="N41" s="100">
        <f t="shared" si="6"/>
        <v>56623.077779999992</v>
      </c>
      <c r="O41" s="61">
        <f t="shared" si="7"/>
        <v>0.20844726991107287</v>
      </c>
    </row>
    <row r="42" spans="1:17" s="22" customFormat="1" x14ac:dyDescent="0.2">
      <c r="A42" s="10" t="s">
        <v>15</v>
      </c>
      <c r="B42" s="99">
        <v>842.06389999999999</v>
      </c>
      <c r="C42" s="99">
        <v>18700.972259999999</v>
      </c>
      <c r="D42" s="42">
        <v>416.60043000000002</v>
      </c>
      <c r="E42" s="42">
        <v>716.11102000000005</v>
      </c>
      <c r="F42" s="42">
        <v>882.68942000000004</v>
      </c>
      <c r="G42" s="42">
        <v>3600.05744</v>
      </c>
      <c r="H42" s="42">
        <v>823.91493999999989</v>
      </c>
      <c r="I42" s="42">
        <v>709.28526999999997</v>
      </c>
      <c r="J42" s="42">
        <v>14225.737060000001</v>
      </c>
      <c r="K42" s="42">
        <v>21374.39558</v>
      </c>
      <c r="L42" s="99">
        <f t="shared" si="4"/>
        <v>13383.673160000002</v>
      </c>
      <c r="M42" s="59">
        <f t="shared" si="5"/>
        <v>15.893892565635461</v>
      </c>
      <c r="N42" s="100">
        <f t="shared" si="6"/>
        <v>2673.4233200000017</v>
      </c>
      <c r="O42" s="61">
        <f t="shared" si="7"/>
        <v>0.14295638124218057</v>
      </c>
    </row>
    <row r="43" spans="1:17" s="22" customFormat="1" x14ac:dyDescent="0.2">
      <c r="A43" s="10" t="s">
        <v>16</v>
      </c>
      <c r="B43" s="99">
        <v>34186.881670000002</v>
      </c>
      <c r="C43" s="99">
        <v>254143.61596999998</v>
      </c>
      <c r="D43" s="42">
        <v>24655.748360000001</v>
      </c>
      <c r="E43" s="42">
        <v>32861.728049999998</v>
      </c>
      <c r="F43" s="42">
        <v>28725.28226</v>
      </c>
      <c r="G43" s="42">
        <v>33687.356249999997</v>
      </c>
      <c r="H43" s="42">
        <v>40269.768990000004</v>
      </c>
      <c r="I43" s="42">
        <v>33551.300170000002</v>
      </c>
      <c r="J43" s="42">
        <v>36814.486969999998</v>
      </c>
      <c r="K43" s="42">
        <v>230565.67105</v>
      </c>
      <c r="L43" s="99">
        <f t="shared" si="4"/>
        <v>2627.6052999999956</v>
      </c>
      <c r="M43" s="59">
        <f t="shared" si="5"/>
        <v>7.6860046065734045E-2</v>
      </c>
      <c r="N43" s="100">
        <f t="shared" si="6"/>
        <v>-23577.94491999998</v>
      </c>
      <c r="O43" s="61">
        <f t="shared" si="7"/>
        <v>-9.277409873157394E-2</v>
      </c>
    </row>
    <row r="44" spans="1:17" s="102" customFormat="1" x14ac:dyDescent="0.2">
      <c r="A44" s="6" t="s">
        <v>17</v>
      </c>
      <c r="B44" s="17">
        <v>362735.04946999997</v>
      </c>
      <c r="C44" s="17">
        <v>1470066.7240699998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1476790.5055600002</v>
      </c>
      <c r="L44" s="99">
        <f t="shared" si="4"/>
        <v>-156188.98998999997</v>
      </c>
      <c r="M44" s="59">
        <f t="shared" si="5"/>
        <v>-0.4305869813744525</v>
      </c>
      <c r="N44" s="100">
        <f t="shared" si="6"/>
        <v>6723.7814900004305</v>
      </c>
      <c r="O44" s="61">
        <f t="shared" si="7"/>
        <v>4.5737934067271446E-3</v>
      </c>
      <c r="Q44" s="22"/>
    </row>
    <row r="45" spans="1:17" s="22" customFormat="1" x14ac:dyDescent="0.2"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87"/>
      <c r="O45" s="40"/>
    </row>
    <row r="46" spans="1:17" s="22" customFormat="1" x14ac:dyDescent="0.2">
      <c r="A46" s="22" t="s">
        <v>18</v>
      </c>
      <c r="D46" s="103"/>
      <c r="E46" s="103"/>
      <c r="F46" s="103"/>
      <c r="G46" s="103"/>
      <c r="H46" s="103"/>
      <c r="I46" s="103"/>
      <c r="J46" s="103"/>
      <c r="K46" s="103"/>
      <c r="L46" s="103"/>
      <c r="M46" s="87"/>
      <c r="O46" s="40"/>
    </row>
    <row r="47" spans="1:17" s="22" customFormat="1" x14ac:dyDescent="0.2">
      <c r="A47" s="22" t="s">
        <v>19</v>
      </c>
      <c r="D47" s="103"/>
      <c r="E47" s="103"/>
      <c r="F47" s="103"/>
      <c r="G47" s="103"/>
      <c r="H47" s="103"/>
      <c r="I47" s="103"/>
      <c r="J47" s="103"/>
      <c r="K47" s="103"/>
      <c r="L47" s="103"/>
      <c r="M47" s="87"/>
      <c r="O47" s="40"/>
    </row>
    <row r="48" spans="1:17" s="22" customFormat="1" x14ac:dyDescent="0.2">
      <c r="A48" s="22" t="s">
        <v>20</v>
      </c>
      <c r="D48" s="103"/>
      <c r="E48" s="103"/>
      <c r="F48" s="103"/>
      <c r="G48" s="103"/>
      <c r="H48" s="103"/>
      <c r="I48" s="103"/>
      <c r="J48" s="103"/>
      <c r="K48" s="103"/>
      <c r="L48" s="103"/>
      <c r="M48" s="87"/>
      <c r="O48" s="40"/>
    </row>
    <row r="51" spans="1:15" s="22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</row>
    <row r="52" spans="1:15" s="22" customFormat="1" x14ac:dyDescent="0.2">
      <c r="A52" s="155" t="s">
        <v>70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</row>
    <row r="53" spans="1:15" s="22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</row>
    <row r="54" spans="1:15" s="22" customFormat="1" x14ac:dyDescent="0.2">
      <c r="A54" s="95"/>
      <c r="B54" s="95"/>
      <c r="C54" s="95"/>
      <c r="D54" s="5"/>
      <c r="E54" s="5"/>
      <c r="F54" s="5"/>
      <c r="G54" s="5"/>
      <c r="H54" s="5"/>
      <c r="I54" s="5"/>
      <c r="J54" s="5"/>
      <c r="K54" s="5"/>
      <c r="L54" s="5"/>
      <c r="M54" s="109"/>
      <c r="N54" s="95"/>
      <c r="O54" s="2"/>
    </row>
    <row r="55" spans="1:15" s="22" customFormat="1" x14ac:dyDescent="0.2">
      <c r="A55" s="164" t="s">
        <v>2</v>
      </c>
      <c r="B55" s="166" t="s">
        <v>22</v>
      </c>
      <c r="C55" s="166"/>
      <c r="D55" s="167" t="s">
        <v>30</v>
      </c>
      <c r="E55" s="168"/>
      <c r="F55" s="168"/>
      <c r="G55" s="168"/>
      <c r="H55" s="168"/>
      <c r="I55" s="168"/>
      <c r="J55" s="168"/>
      <c r="K55" s="169"/>
      <c r="L55" s="167" t="s">
        <v>74</v>
      </c>
      <c r="M55" s="169"/>
      <c r="N55" s="166" t="s">
        <v>75</v>
      </c>
      <c r="O55" s="166"/>
    </row>
    <row r="56" spans="1:15" s="22" customFormat="1" x14ac:dyDescent="0.2">
      <c r="A56" s="165"/>
      <c r="B56" s="6" t="s">
        <v>71</v>
      </c>
      <c r="C56" s="6" t="s">
        <v>72</v>
      </c>
      <c r="D56" s="48" t="s">
        <v>28</v>
      </c>
      <c r="E56" s="48" t="s">
        <v>35</v>
      </c>
      <c r="F56" s="48" t="s">
        <v>43</v>
      </c>
      <c r="G56" s="48" t="s">
        <v>50</v>
      </c>
      <c r="H56" s="48" t="s">
        <v>58</v>
      </c>
      <c r="I56" s="48" t="s">
        <v>68</v>
      </c>
      <c r="J56" s="48" t="s">
        <v>73</v>
      </c>
      <c r="K56" s="48" t="s">
        <v>76</v>
      </c>
      <c r="L56" s="48" t="s">
        <v>4</v>
      </c>
      <c r="M56" s="70" t="s">
        <v>5</v>
      </c>
      <c r="N56" s="6" t="s">
        <v>4</v>
      </c>
      <c r="O56" s="112" t="s">
        <v>5</v>
      </c>
    </row>
    <row r="57" spans="1:15" s="22" customFormat="1" x14ac:dyDescent="0.2">
      <c r="A57" s="10" t="s">
        <v>6</v>
      </c>
      <c r="B57" s="10">
        <v>6894.7331900000008</v>
      </c>
      <c r="C57" s="105">
        <v>36052.374909999999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73404.646760000003</v>
      </c>
      <c r="L57" s="42">
        <f>+J57-B57</f>
        <v>8080.7996599999988</v>
      </c>
      <c r="M57" s="69">
        <f>+J57/B57-1</f>
        <v>1.1720249989833178</v>
      </c>
      <c r="N57" s="43">
        <f>+K57-C57</f>
        <v>37352.271850000005</v>
      </c>
      <c r="O57" s="67">
        <f>+K57/C57-1</f>
        <v>1.0360557922534932</v>
      </c>
    </row>
    <row r="58" spans="1:15" s="22" customFormat="1" x14ac:dyDescent="0.2">
      <c r="A58" s="10" t="s">
        <v>7</v>
      </c>
      <c r="B58" s="10">
        <v>86627.735109999994</v>
      </c>
      <c r="C58" s="105">
        <v>887547.93945999991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411688.16449</v>
      </c>
      <c r="L58" s="42">
        <f t="shared" ref="L58:L68" si="8">+J58-B58</f>
        <v>-48525.847019999994</v>
      </c>
      <c r="M58" s="69">
        <f t="shared" ref="M58:M68" si="9">+J58/B58-1</f>
        <v>-0.56016525144495377</v>
      </c>
      <c r="N58" s="43">
        <f t="shared" ref="N58:N68" si="10">+K58-C58</f>
        <v>-475859.77496999991</v>
      </c>
      <c r="O58" s="67">
        <f t="shared" ref="O58:O68" si="11">+K58/C58-1</f>
        <v>-0.53615106724209349</v>
      </c>
    </row>
    <row r="59" spans="1:15" s="22" customFormat="1" x14ac:dyDescent="0.2">
      <c r="A59" s="10" t="s">
        <v>8</v>
      </c>
      <c r="B59" s="10">
        <v>8961.3091400000012</v>
      </c>
      <c r="C59" s="105">
        <v>121792.23875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114852.20370000001</v>
      </c>
      <c r="L59" s="42">
        <f t="shared" si="8"/>
        <v>9096.7332400000014</v>
      </c>
      <c r="M59" s="69">
        <f t="shared" si="9"/>
        <v>1.0151120888571423</v>
      </c>
      <c r="N59" s="43">
        <f t="shared" si="10"/>
        <v>-6940.0350499999913</v>
      </c>
      <c r="O59" s="67">
        <f t="shared" si="11"/>
        <v>-5.6982572298762246E-2</v>
      </c>
    </row>
    <row r="60" spans="1:15" s="22" customFormat="1" x14ac:dyDescent="0.2">
      <c r="A60" s="10" t="s">
        <v>9</v>
      </c>
      <c r="B60" s="10">
        <v>40638.963409999997</v>
      </c>
      <c r="C60" s="105">
        <v>211205.86467999997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222585.98230999999</v>
      </c>
      <c r="L60" s="42">
        <f t="shared" si="8"/>
        <v>5967.7555600000051</v>
      </c>
      <c r="M60" s="69">
        <f t="shared" si="9"/>
        <v>0.14684812453979879</v>
      </c>
      <c r="N60" s="43">
        <f t="shared" si="10"/>
        <v>11380.117630000022</v>
      </c>
      <c r="O60" s="67">
        <f t="shared" si="11"/>
        <v>5.3881636512518982E-2</v>
      </c>
    </row>
    <row r="61" spans="1:15" s="22" customFormat="1" x14ac:dyDescent="0.2">
      <c r="A61" s="10" t="s">
        <v>10</v>
      </c>
      <c r="B61" s="10">
        <v>4177.9874900000004</v>
      </c>
      <c r="C61" s="105">
        <v>30130.652689999999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41914.1783</v>
      </c>
      <c r="L61" s="42">
        <f t="shared" si="8"/>
        <v>-580.64035000000058</v>
      </c>
      <c r="M61" s="69">
        <f t="shared" si="9"/>
        <v>-0.1389760863070465</v>
      </c>
      <c r="N61" s="43">
        <f t="shared" si="10"/>
        <v>11783.525610000001</v>
      </c>
      <c r="O61" s="67">
        <f t="shared" si="11"/>
        <v>0.39108099420331555</v>
      </c>
    </row>
    <row r="62" spans="1:15" s="22" customFormat="1" x14ac:dyDescent="0.2">
      <c r="A62" s="10" t="s">
        <v>11</v>
      </c>
      <c r="B62" s="10">
        <v>481.72864000000004</v>
      </c>
      <c r="C62" s="105">
        <v>10084.750189999999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32689.85557</v>
      </c>
      <c r="L62" s="42">
        <f t="shared" si="8"/>
        <v>1773.63804</v>
      </c>
      <c r="M62" s="69">
        <f t="shared" si="9"/>
        <v>3.6818197896641562</v>
      </c>
      <c r="N62" s="43">
        <f t="shared" si="10"/>
        <v>22605.105380000001</v>
      </c>
      <c r="O62" s="67">
        <f t="shared" si="11"/>
        <v>2.2415136670827147</v>
      </c>
    </row>
    <row r="63" spans="1:15" s="22" customFormat="1" x14ac:dyDescent="0.2">
      <c r="A63" s="10" t="s">
        <v>12</v>
      </c>
      <c r="B63" s="10">
        <v>838887.76824999996</v>
      </c>
      <c r="C63" s="105">
        <v>6204676.3570600003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6206348.2224199995</v>
      </c>
      <c r="L63" s="42">
        <f t="shared" si="8"/>
        <v>106789.88384000002</v>
      </c>
      <c r="M63" s="69">
        <f t="shared" si="9"/>
        <v>0.12729936933372388</v>
      </c>
      <c r="N63" s="43">
        <f t="shared" si="10"/>
        <v>1671.8653599992394</v>
      </c>
      <c r="O63" s="67">
        <f t="shared" si="11"/>
        <v>2.6945246839460424E-4</v>
      </c>
    </row>
    <row r="64" spans="1:15" s="22" customFormat="1" x14ac:dyDescent="0.2">
      <c r="A64" s="10" t="s">
        <v>13</v>
      </c>
      <c r="B64" s="10">
        <v>144170.86194</v>
      </c>
      <c r="C64" s="105">
        <v>1853557.6655499998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2697872.1885699993</v>
      </c>
      <c r="L64" s="42">
        <f t="shared" si="8"/>
        <v>157721.95883999995</v>
      </c>
      <c r="M64" s="69">
        <f t="shared" si="9"/>
        <v>1.0939933126406607</v>
      </c>
      <c r="N64" s="43">
        <f t="shared" si="10"/>
        <v>844314.5230199995</v>
      </c>
      <c r="O64" s="67">
        <f t="shared" si="11"/>
        <v>0.45551025399011191</v>
      </c>
    </row>
    <row r="65" spans="1:15" s="22" customFormat="1" x14ac:dyDescent="0.2">
      <c r="A65" s="10" t="s">
        <v>14</v>
      </c>
      <c r="B65" s="10">
        <v>155714.44208999997</v>
      </c>
      <c r="C65" s="105">
        <v>1122175.2899499999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937042.65038000001</v>
      </c>
      <c r="L65" s="42">
        <f t="shared" si="8"/>
        <v>6156.3631600000372</v>
      </c>
      <c r="M65" s="69">
        <f t="shared" si="9"/>
        <v>3.9536237470136459E-2</v>
      </c>
      <c r="N65" s="43">
        <f t="shared" si="10"/>
        <v>-185132.63956999988</v>
      </c>
      <c r="O65" s="67">
        <f t="shared" si="11"/>
        <v>-0.16497657828328116</v>
      </c>
    </row>
    <row r="66" spans="1:15" s="22" customFormat="1" x14ac:dyDescent="0.2">
      <c r="A66" s="10" t="s">
        <v>15</v>
      </c>
      <c r="B66" s="10">
        <v>204609.38229000001</v>
      </c>
      <c r="C66" s="105">
        <v>1386210.4169699999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1469686.1631799997</v>
      </c>
      <c r="L66" s="42">
        <f t="shared" si="8"/>
        <v>-15649.108319999999</v>
      </c>
      <c r="M66" s="69">
        <f t="shared" si="9"/>
        <v>-7.6482848170764561E-2</v>
      </c>
      <c r="N66" s="43">
        <f t="shared" si="10"/>
        <v>83475.746209999779</v>
      </c>
      <c r="O66" s="67">
        <f t="shared" si="11"/>
        <v>6.0218668961139699E-2</v>
      </c>
    </row>
    <row r="67" spans="1:15" s="22" customFormat="1" x14ac:dyDescent="0.2">
      <c r="A67" s="10" t="s">
        <v>16</v>
      </c>
      <c r="B67" s="10">
        <v>210573.12044</v>
      </c>
      <c r="C67" s="105">
        <v>1454384.7603799999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1613939.2397500002</v>
      </c>
      <c r="L67" s="42">
        <f t="shared" si="8"/>
        <v>38728.745120000007</v>
      </c>
      <c r="M67" s="69">
        <f t="shared" si="9"/>
        <v>0.18392064969676536</v>
      </c>
      <c r="N67" s="43">
        <f t="shared" si="10"/>
        <v>159554.47937000031</v>
      </c>
      <c r="O67" s="67">
        <f t="shared" si="11"/>
        <v>0.10970582456344768</v>
      </c>
    </row>
    <row r="68" spans="1:15" s="22" customFormat="1" x14ac:dyDescent="0.2">
      <c r="A68" s="6" t="s">
        <v>17</v>
      </c>
      <c r="B68" s="44">
        <v>1701738.03199</v>
      </c>
      <c r="C68" s="106">
        <v>13317818.310589999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13822023.495429998</v>
      </c>
      <c r="L68" s="42">
        <f t="shared" si="8"/>
        <v>269560.28177</v>
      </c>
      <c r="M68" s="69">
        <f t="shared" si="9"/>
        <v>0.15840292495242525</v>
      </c>
      <c r="N68" s="43">
        <f t="shared" si="10"/>
        <v>504205.1848399993</v>
      </c>
      <c r="O68" s="67">
        <f t="shared" si="11"/>
        <v>3.785944312208156E-2</v>
      </c>
    </row>
    <row r="69" spans="1:15" s="22" customFormat="1" ht="14.25" customHeight="1" x14ac:dyDescent="0.2">
      <c r="M69" s="2"/>
      <c r="O69" s="2"/>
    </row>
    <row r="70" spans="1:15" s="22" customFormat="1" x14ac:dyDescent="0.2">
      <c r="A70" s="22" t="s">
        <v>18</v>
      </c>
      <c r="M70" s="2"/>
      <c r="O70" s="2"/>
    </row>
    <row r="71" spans="1:15" s="22" customFormat="1" x14ac:dyDescent="0.2">
      <c r="A71" s="22" t="s">
        <v>19</v>
      </c>
      <c r="M71" s="2"/>
      <c r="O71" s="2"/>
    </row>
    <row r="72" spans="1:15" s="22" customFormat="1" x14ac:dyDescent="0.2">
      <c r="A72" s="22" t="s">
        <v>20</v>
      </c>
    </row>
    <row r="73" spans="1:15" x14ac:dyDescent="0.2"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O73" s="104"/>
    </row>
    <row r="75" spans="1:15" s="22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</row>
    <row r="76" spans="1:15" s="22" customFormat="1" x14ac:dyDescent="0.2">
      <c r="A76" s="155" t="s">
        <v>70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</row>
    <row r="77" spans="1:15" s="22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</row>
    <row r="78" spans="1:15" s="22" customFormat="1" x14ac:dyDescent="0.2">
      <c r="A78" s="95"/>
      <c r="B78" s="95"/>
      <c r="C78" s="95"/>
      <c r="D78" s="5"/>
      <c r="E78" s="5"/>
      <c r="F78" s="5"/>
      <c r="G78" s="5"/>
      <c r="H78" s="5"/>
      <c r="I78" s="5"/>
      <c r="J78" s="5"/>
      <c r="K78" s="5"/>
      <c r="L78" s="5"/>
      <c r="M78" s="109"/>
      <c r="N78" s="95"/>
      <c r="O78" s="2"/>
    </row>
    <row r="79" spans="1:15" s="22" customFormat="1" x14ac:dyDescent="0.2">
      <c r="A79" s="164" t="s">
        <v>2</v>
      </c>
      <c r="B79" s="166" t="s">
        <v>23</v>
      </c>
      <c r="C79" s="166"/>
      <c r="D79" s="167" t="s">
        <v>31</v>
      </c>
      <c r="E79" s="168"/>
      <c r="F79" s="168"/>
      <c r="G79" s="168"/>
      <c r="H79" s="168"/>
      <c r="I79" s="168"/>
      <c r="J79" s="168"/>
      <c r="K79" s="169"/>
      <c r="L79" s="167" t="s">
        <v>74</v>
      </c>
      <c r="M79" s="169"/>
      <c r="N79" s="166" t="s">
        <v>75</v>
      </c>
      <c r="O79" s="166"/>
    </row>
    <row r="80" spans="1:15" s="22" customFormat="1" x14ac:dyDescent="0.2">
      <c r="A80" s="165"/>
      <c r="B80" s="6" t="s">
        <v>71</v>
      </c>
      <c r="C80" s="6" t="s">
        <v>72</v>
      </c>
      <c r="D80" s="48" t="s">
        <v>28</v>
      </c>
      <c r="E80" s="48" t="s">
        <v>35</v>
      </c>
      <c r="F80" s="48" t="s">
        <v>43</v>
      </c>
      <c r="G80" s="48" t="s">
        <v>50</v>
      </c>
      <c r="H80" s="48" t="s">
        <v>58</v>
      </c>
      <c r="I80" s="48" t="s">
        <v>68</v>
      </c>
      <c r="J80" s="48" t="s">
        <v>73</v>
      </c>
      <c r="K80" s="48" t="s">
        <v>76</v>
      </c>
      <c r="L80" s="48" t="s">
        <v>4</v>
      </c>
      <c r="M80" s="70" t="s">
        <v>5</v>
      </c>
      <c r="N80" s="6" t="s">
        <v>4</v>
      </c>
      <c r="O80" s="112" t="s">
        <v>5</v>
      </c>
    </row>
    <row r="81" spans="1:15" s="22" customFormat="1" x14ac:dyDescent="0.2">
      <c r="A81" s="10" t="s">
        <v>6</v>
      </c>
      <c r="B81" s="10">
        <v>75</v>
      </c>
      <c r="C81" s="42">
        <v>271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66523.473549999995</v>
      </c>
      <c r="L81" s="99">
        <f>+J81-B81</f>
        <v>14870.53285</v>
      </c>
      <c r="M81" s="59">
        <f>+J81/B81-1</f>
        <v>198.27377133333331</v>
      </c>
      <c r="N81" s="100">
        <f>+K81-C81</f>
        <v>66252.473549999995</v>
      </c>
      <c r="O81" s="61">
        <f>+K81/C81-1</f>
        <v>244.47407214022138</v>
      </c>
    </row>
    <row r="82" spans="1:15" s="22" customFormat="1" x14ac:dyDescent="0.2">
      <c r="A82" s="10" t="s">
        <v>7</v>
      </c>
      <c r="B82" s="10">
        <v>53976.002</v>
      </c>
      <c r="C82" s="42">
        <v>454191.29412999999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181019.72118999998</v>
      </c>
      <c r="L82" s="99">
        <f t="shared" ref="L82:L92" si="12">+J82-B82</f>
        <v>-23394.204829999999</v>
      </c>
      <c r="M82" s="59">
        <f t="shared" ref="M82:M92" si="13">+J82/B82-1</f>
        <v>-0.4334186298199707</v>
      </c>
      <c r="N82" s="100">
        <f t="shared" ref="N82:N92" si="14">+K82-C82</f>
        <v>-273171.57293999998</v>
      </c>
      <c r="O82" s="61">
        <f t="shared" ref="O82:O92" si="15">+K82/C82-1</f>
        <v>-0.60144607893301449</v>
      </c>
    </row>
    <row r="83" spans="1:15" s="22" customFormat="1" x14ac:dyDescent="0.2">
      <c r="A83" s="10" t="s">
        <v>8</v>
      </c>
      <c r="B83" s="10">
        <v>6114.1842400000005</v>
      </c>
      <c r="C83" s="42">
        <v>55157.387980000007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37329.047370000008</v>
      </c>
      <c r="L83" s="99">
        <f t="shared" si="12"/>
        <v>-3742.8808300000005</v>
      </c>
      <c r="M83" s="59">
        <f t="shared" si="13"/>
        <v>-0.61216356640244129</v>
      </c>
      <c r="N83" s="100">
        <f t="shared" si="14"/>
        <v>-17828.340609999999</v>
      </c>
      <c r="O83" s="61">
        <f t="shared" si="15"/>
        <v>-0.32322670204152038</v>
      </c>
    </row>
    <row r="84" spans="1:15" s="22" customFormat="1" x14ac:dyDescent="0.2">
      <c r="A84" s="10" t="s">
        <v>9</v>
      </c>
      <c r="B84" s="10">
        <v>26671.326149999997</v>
      </c>
      <c r="C84" s="42">
        <v>146194.39722000001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153048.44131999998</v>
      </c>
      <c r="L84" s="99">
        <f t="shared" si="12"/>
        <v>4501.6564000000035</v>
      </c>
      <c r="M84" s="59">
        <f t="shared" si="13"/>
        <v>0.16878262350670559</v>
      </c>
      <c r="N84" s="100">
        <f t="shared" si="14"/>
        <v>6854.0440999999701</v>
      </c>
      <c r="O84" s="61">
        <f t="shared" si="15"/>
        <v>4.6883083280446769E-2</v>
      </c>
    </row>
    <row r="85" spans="1:15" s="22" customFormat="1" x14ac:dyDescent="0.2">
      <c r="A85" s="10" t="s">
        <v>10</v>
      </c>
      <c r="B85" s="10">
        <v>3256.9874900000004</v>
      </c>
      <c r="C85" s="42">
        <v>22196.7176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26832.16822</v>
      </c>
      <c r="L85" s="99">
        <f t="shared" si="12"/>
        <v>-932.4681900000005</v>
      </c>
      <c r="M85" s="59">
        <f t="shared" si="13"/>
        <v>-0.28629774994929447</v>
      </c>
      <c r="N85" s="100">
        <f t="shared" si="14"/>
        <v>4635.4506199999996</v>
      </c>
      <c r="O85" s="61">
        <f t="shared" si="15"/>
        <v>0.2088349594536445</v>
      </c>
    </row>
    <row r="86" spans="1:15" s="22" customFormat="1" x14ac:dyDescent="0.2">
      <c r="A86" s="10" t="s">
        <v>11</v>
      </c>
      <c r="B86" s="10">
        <v>150.2756</v>
      </c>
      <c r="C86" s="42">
        <v>5668.8896400000003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3016.73083</v>
      </c>
      <c r="L86" s="99">
        <f t="shared" si="12"/>
        <v>285.09008</v>
      </c>
      <c r="M86" s="59">
        <f t="shared" si="13"/>
        <v>1.8971149008887669</v>
      </c>
      <c r="N86" s="100">
        <f t="shared" si="14"/>
        <v>-2652.1588100000004</v>
      </c>
      <c r="O86" s="61">
        <f t="shared" si="15"/>
        <v>-0.46784449485243462</v>
      </c>
    </row>
    <row r="87" spans="1:15" s="22" customFormat="1" x14ac:dyDescent="0.2">
      <c r="A87" s="10" t="s">
        <v>12</v>
      </c>
      <c r="B87" s="10">
        <v>383380.08349000005</v>
      </c>
      <c r="C87" s="42">
        <v>2795601.9671700001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2722019.6673900001</v>
      </c>
      <c r="L87" s="99">
        <f t="shared" si="12"/>
        <v>83225.23483999999</v>
      </c>
      <c r="M87" s="59">
        <f t="shared" si="13"/>
        <v>0.21708283352223434</v>
      </c>
      <c r="N87" s="100">
        <f t="shared" si="14"/>
        <v>-73582.299780000001</v>
      </c>
      <c r="O87" s="61">
        <f t="shared" si="15"/>
        <v>-2.6320735442351806E-2</v>
      </c>
    </row>
    <row r="88" spans="1:15" s="22" customFormat="1" x14ac:dyDescent="0.2">
      <c r="A88" s="10" t="s">
        <v>13</v>
      </c>
      <c r="B88" s="10">
        <v>48278.215760000006</v>
      </c>
      <c r="C88" s="42">
        <v>445619.99412999995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530729.88280000002</v>
      </c>
      <c r="L88" s="99">
        <f t="shared" si="12"/>
        <v>1652.3182599999927</v>
      </c>
      <c r="M88" s="59">
        <f t="shared" si="13"/>
        <v>3.4224923891429171E-2</v>
      </c>
      <c r="N88" s="100">
        <f t="shared" si="14"/>
        <v>85109.888670000073</v>
      </c>
      <c r="O88" s="61">
        <f t="shared" si="15"/>
        <v>0.19099207798376105</v>
      </c>
    </row>
    <row r="89" spans="1:15" s="22" customFormat="1" x14ac:dyDescent="0.2">
      <c r="A89" s="10" t="s">
        <v>14</v>
      </c>
      <c r="B89" s="10">
        <v>116649.27295999999</v>
      </c>
      <c r="C89" s="42">
        <v>754947.24894000008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609162.98658999999</v>
      </c>
      <c r="L89" s="99">
        <f t="shared" si="12"/>
        <v>-22111.277679999985</v>
      </c>
      <c r="M89" s="59">
        <f t="shared" si="13"/>
        <v>-0.18955349758229634</v>
      </c>
      <c r="N89" s="100">
        <f t="shared" si="14"/>
        <v>-145784.26235000009</v>
      </c>
      <c r="O89" s="61">
        <f t="shared" si="15"/>
        <v>-0.19310523027230264</v>
      </c>
    </row>
    <row r="90" spans="1:15" s="22" customFormat="1" x14ac:dyDescent="0.2">
      <c r="A90" s="10" t="s">
        <v>15</v>
      </c>
      <c r="B90" s="10">
        <v>135627.66299000001</v>
      </c>
      <c r="C90" s="42">
        <v>969749.9534900001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1008410.1375000001</v>
      </c>
      <c r="L90" s="99">
        <f t="shared" si="12"/>
        <v>-21263.102080000011</v>
      </c>
      <c r="M90" s="59">
        <f t="shared" si="13"/>
        <v>-0.15677555456785952</v>
      </c>
      <c r="N90" s="100">
        <f t="shared" si="14"/>
        <v>38660.184009999968</v>
      </c>
      <c r="O90" s="61">
        <f t="shared" si="15"/>
        <v>3.9866136493089899E-2</v>
      </c>
    </row>
    <row r="91" spans="1:15" s="22" customFormat="1" x14ac:dyDescent="0.2">
      <c r="A91" s="10" t="s">
        <v>16</v>
      </c>
      <c r="B91" s="10">
        <v>116755.19347</v>
      </c>
      <c r="C91" s="42">
        <v>802802.18570000003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796414.29674999998</v>
      </c>
      <c r="L91" s="99">
        <f t="shared" si="12"/>
        <v>-4638.0639399999927</v>
      </c>
      <c r="M91" s="59">
        <f t="shared" si="13"/>
        <v>-3.9724690629644122E-2</v>
      </c>
      <c r="N91" s="100">
        <f t="shared" si="14"/>
        <v>-6387.8889500000514</v>
      </c>
      <c r="O91" s="61">
        <f t="shared" si="15"/>
        <v>-7.9569899830680413E-3</v>
      </c>
    </row>
    <row r="92" spans="1:15" s="102" customFormat="1" x14ac:dyDescent="0.2">
      <c r="A92" s="6" t="s">
        <v>17</v>
      </c>
      <c r="B92" s="44">
        <v>890934.20415000012</v>
      </c>
      <c r="C92" s="36">
        <v>6452401.0360000003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6134506.55351</v>
      </c>
      <c r="L92" s="99">
        <f t="shared" si="12"/>
        <v>28452.834879999864</v>
      </c>
      <c r="M92" s="59">
        <f t="shared" si="13"/>
        <v>3.1935955256253035E-2</v>
      </c>
      <c r="N92" s="100">
        <f t="shared" si="14"/>
        <v>-317894.48249000032</v>
      </c>
      <c r="O92" s="61">
        <f t="shared" si="15"/>
        <v>-4.9267626224155259E-2</v>
      </c>
    </row>
    <row r="93" spans="1:15" s="22" customFormat="1" x14ac:dyDescent="0.2"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87"/>
      <c r="O93" s="2"/>
    </row>
    <row r="94" spans="1:15" s="22" customFormat="1" x14ac:dyDescent="0.2">
      <c r="A94" s="22" t="s">
        <v>18</v>
      </c>
      <c r="D94" s="103"/>
      <c r="E94" s="103"/>
      <c r="F94" s="103"/>
      <c r="G94" s="103"/>
      <c r="H94" s="103"/>
      <c r="I94" s="103"/>
      <c r="J94" s="103"/>
      <c r="K94" s="103"/>
      <c r="L94" s="103"/>
      <c r="M94" s="87"/>
      <c r="O94" s="2"/>
    </row>
    <row r="95" spans="1:15" s="22" customFormat="1" x14ac:dyDescent="0.2">
      <c r="A95" s="22" t="s">
        <v>19</v>
      </c>
      <c r="D95" s="103"/>
      <c r="E95" s="103"/>
      <c r="F95" s="103"/>
      <c r="G95" s="103"/>
      <c r="H95" s="103"/>
      <c r="I95" s="103"/>
      <c r="J95" s="103"/>
      <c r="K95" s="103"/>
      <c r="L95" s="103"/>
      <c r="M95" s="87"/>
      <c r="O95" s="2"/>
    </row>
    <row r="96" spans="1:15" s="22" customFormat="1" x14ac:dyDescent="0.2">
      <c r="A96" s="22" t="s">
        <v>20</v>
      </c>
      <c r="D96" s="103"/>
      <c r="E96" s="103"/>
      <c r="F96" s="103"/>
      <c r="G96" s="103"/>
      <c r="H96" s="103"/>
      <c r="I96" s="103"/>
      <c r="J96" s="103"/>
      <c r="K96" s="103"/>
      <c r="L96" s="103"/>
      <c r="M96" s="87"/>
      <c r="O96" s="2"/>
    </row>
    <row r="99" spans="1:18" s="22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</row>
    <row r="100" spans="1:18" s="22" customFormat="1" x14ac:dyDescent="0.2">
      <c r="A100" s="155" t="s">
        <v>70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</row>
    <row r="101" spans="1:18" s="22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</row>
    <row r="102" spans="1:18" s="22" customFormat="1" x14ac:dyDescent="0.2">
      <c r="A102" s="95"/>
      <c r="B102" s="95"/>
      <c r="C102" s="95"/>
      <c r="D102" s="5"/>
      <c r="E102" s="5"/>
      <c r="F102" s="5"/>
      <c r="G102" s="5"/>
      <c r="H102" s="5"/>
      <c r="I102" s="5"/>
      <c r="J102" s="5"/>
      <c r="K102" s="5"/>
      <c r="L102" s="5"/>
      <c r="M102" s="109"/>
      <c r="N102" s="95"/>
      <c r="O102" s="2"/>
    </row>
    <row r="103" spans="1:18" s="22" customFormat="1" x14ac:dyDescent="0.2">
      <c r="A103" s="164" t="s">
        <v>2</v>
      </c>
      <c r="B103" s="166" t="s">
        <v>24</v>
      </c>
      <c r="C103" s="166"/>
      <c r="D103" s="167" t="s">
        <v>32</v>
      </c>
      <c r="E103" s="168"/>
      <c r="F103" s="168"/>
      <c r="G103" s="168"/>
      <c r="H103" s="168"/>
      <c r="I103" s="168"/>
      <c r="J103" s="168"/>
      <c r="K103" s="169"/>
      <c r="L103" s="167" t="s">
        <v>74</v>
      </c>
      <c r="M103" s="169"/>
      <c r="N103" s="166" t="s">
        <v>75</v>
      </c>
      <c r="O103" s="166"/>
    </row>
    <row r="104" spans="1:18" s="22" customFormat="1" x14ac:dyDescent="0.2">
      <c r="A104" s="165"/>
      <c r="B104" s="6" t="s">
        <v>71</v>
      </c>
      <c r="C104" s="6" t="s">
        <v>72</v>
      </c>
      <c r="D104" s="48" t="s">
        <v>28</v>
      </c>
      <c r="E104" s="48" t="s">
        <v>35</v>
      </c>
      <c r="F104" s="48" t="s">
        <v>43</v>
      </c>
      <c r="G104" s="48" t="s">
        <v>50</v>
      </c>
      <c r="H104" s="48" t="s">
        <v>58</v>
      </c>
      <c r="I104" s="48" t="s">
        <v>68</v>
      </c>
      <c r="J104" s="48" t="s">
        <v>73</v>
      </c>
      <c r="K104" s="48" t="s">
        <v>76</v>
      </c>
      <c r="L104" s="48" t="s">
        <v>4</v>
      </c>
      <c r="M104" s="70" t="s">
        <v>5</v>
      </c>
      <c r="N104" s="6" t="s">
        <v>4</v>
      </c>
      <c r="O104" s="112" t="s">
        <v>5</v>
      </c>
    </row>
    <row r="105" spans="1:18" s="22" customFormat="1" x14ac:dyDescent="0.2">
      <c r="A105" s="10" t="s">
        <v>6</v>
      </c>
      <c r="B105" s="10">
        <v>6819.7331900000008</v>
      </c>
      <c r="C105" s="47">
        <v>35781.374909999999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6881.1732099999999</v>
      </c>
      <c r="L105" s="99">
        <f>+J105-B105</f>
        <v>-6789.7331900000008</v>
      </c>
      <c r="M105" s="59">
        <f>+J105/B105-1</f>
        <v>-0.9956010009242019</v>
      </c>
      <c r="N105" s="100">
        <f>+K105-C105</f>
        <v>-28900.201699999998</v>
      </c>
      <c r="O105" s="61">
        <f>+K105/C105-1</f>
        <v>-0.80768840696289501</v>
      </c>
    </row>
    <row r="106" spans="1:18" s="22" customFormat="1" x14ac:dyDescent="0.2">
      <c r="A106" s="10" t="s">
        <v>7</v>
      </c>
      <c r="B106" s="10">
        <v>32651.733110000001</v>
      </c>
      <c r="C106" s="47">
        <v>433356.64532999997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230668.44329999998</v>
      </c>
      <c r="L106" s="99">
        <f t="shared" ref="L106:L116" si="16">+J106-B106</f>
        <v>-25131.642190000002</v>
      </c>
      <c r="M106" s="59">
        <f t="shared" ref="M106:M116" si="17">+J106/B106-1</f>
        <v>-0.7696878479722451</v>
      </c>
      <c r="N106" s="100">
        <f t="shared" ref="N106:N116" si="18">+K106-C106</f>
        <v>-202688.20202999999</v>
      </c>
      <c r="O106" s="61">
        <f t="shared" ref="O106:O116" si="19">+K106/C106-1</f>
        <v>-0.46771684296119065</v>
      </c>
    </row>
    <row r="107" spans="1:18" s="22" customFormat="1" x14ac:dyDescent="0.2">
      <c r="A107" s="10" t="s">
        <v>8</v>
      </c>
      <c r="B107" s="10">
        <v>2847.1248999999998</v>
      </c>
      <c r="C107" s="47">
        <v>66634.850770000005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77523.156329999998</v>
      </c>
      <c r="L107" s="99">
        <f t="shared" si="16"/>
        <v>12839.61407</v>
      </c>
      <c r="M107" s="59">
        <f t="shared" si="17"/>
        <v>4.5096771378031226</v>
      </c>
      <c r="N107" s="100">
        <f t="shared" si="18"/>
        <v>10888.305559999993</v>
      </c>
      <c r="O107" s="61">
        <f t="shared" si="19"/>
        <v>0.16340256538703124</v>
      </c>
      <c r="Q107" s="107"/>
      <c r="R107" s="107"/>
    </row>
    <row r="108" spans="1:18" s="22" customFormat="1" x14ac:dyDescent="0.2">
      <c r="A108" s="10" t="s">
        <v>9</v>
      </c>
      <c r="B108" s="10">
        <v>13967.63726</v>
      </c>
      <c r="C108" s="47">
        <v>65011.46746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69537.540990000009</v>
      </c>
      <c r="L108" s="99">
        <f t="shared" si="16"/>
        <v>1466.0991599999998</v>
      </c>
      <c r="M108" s="59">
        <f t="shared" si="17"/>
        <v>0.10496400591663124</v>
      </c>
      <c r="N108" s="100">
        <f t="shared" si="18"/>
        <v>4526.0735300000088</v>
      </c>
      <c r="O108" s="61">
        <f t="shared" si="19"/>
        <v>6.961961799716021E-2</v>
      </c>
    </row>
    <row r="109" spans="1:18" s="22" customFormat="1" x14ac:dyDescent="0.2">
      <c r="A109" s="10" t="s">
        <v>10</v>
      </c>
      <c r="B109" s="10">
        <v>921</v>
      </c>
      <c r="C109" s="47">
        <v>7933.9350900000009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15082.01008</v>
      </c>
      <c r="L109" s="99">
        <f t="shared" si="16"/>
        <v>351.82784000000015</v>
      </c>
      <c r="M109" s="59">
        <f t="shared" si="17"/>
        <v>0.38200634093376773</v>
      </c>
      <c r="N109" s="100">
        <f t="shared" si="18"/>
        <v>7148.0749899999992</v>
      </c>
      <c r="O109" s="61">
        <f t="shared" si="19"/>
        <v>0.90094951734726103</v>
      </c>
    </row>
    <row r="110" spans="1:18" s="22" customFormat="1" x14ac:dyDescent="0.2">
      <c r="A110" s="10" t="s">
        <v>11</v>
      </c>
      <c r="B110" s="10">
        <v>331.45303999999999</v>
      </c>
      <c r="C110" s="47">
        <v>4415.8605500000003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29673.124739999999</v>
      </c>
      <c r="L110" s="99">
        <f t="shared" si="16"/>
        <v>1488.5479599999999</v>
      </c>
      <c r="M110" s="59">
        <f t="shared" si="17"/>
        <v>4.4909769420126606</v>
      </c>
      <c r="N110" s="100">
        <f t="shared" si="18"/>
        <v>25257.264189999998</v>
      </c>
      <c r="O110" s="61">
        <f t="shared" si="19"/>
        <v>5.7196697912029846</v>
      </c>
    </row>
    <row r="111" spans="1:18" s="22" customFormat="1" x14ac:dyDescent="0.2">
      <c r="A111" s="10" t="s">
        <v>12</v>
      </c>
      <c r="B111" s="10">
        <v>455507.68475999997</v>
      </c>
      <c r="C111" s="47">
        <v>3409074.3898900002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3484328.5550299995</v>
      </c>
      <c r="L111" s="99">
        <f t="shared" si="16"/>
        <v>23564.649000000034</v>
      </c>
      <c r="M111" s="59">
        <f t="shared" si="17"/>
        <v>5.1732714481899311E-2</v>
      </c>
      <c r="N111" s="100">
        <f t="shared" si="18"/>
        <v>75254.165139999241</v>
      </c>
      <c r="O111" s="61">
        <f t="shared" si="19"/>
        <v>2.2074662073428009E-2</v>
      </c>
    </row>
    <row r="112" spans="1:18" s="22" customFormat="1" x14ac:dyDescent="0.2">
      <c r="A112" s="10" t="s">
        <v>13</v>
      </c>
      <c r="B112" s="10">
        <v>95892.646180000011</v>
      </c>
      <c r="C112" s="47">
        <v>1407937.67142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2167142.30577</v>
      </c>
      <c r="L112" s="99">
        <f t="shared" si="16"/>
        <v>156069.64057999998</v>
      </c>
      <c r="M112" s="59">
        <f t="shared" si="17"/>
        <v>1.6275454562703566</v>
      </c>
      <c r="N112" s="100">
        <f t="shared" si="18"/>
        <v>759204.63434999995</v>
      </c>
      <c r="O112" s="61">
        <f t="shared" si="19"/>
        <v>0.53923170731293157</v>
      </c>
    </row>
    <row r="113" spans="1:15" s="22" customFormat="1" x14ac:dyDescent="0.2">
      <c r="A113" s="10" t="s">
        <v>14</v>
      </c>
      <c r="B113" s="10">
        <v>39065.169129999995</v>
      </c>
      <c r="C113" s="47">
        <v>367228.04100999999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327879.66378999996</v>
      </c>
      <c r="L113" s="99">
        <f t="shared" si="16"/>
        <v>28267.640840000007</v>
      </c>
      <c r="M113" s="59">
        <f t="shared" si="17"/>
        <v>0.72360216196509297</v>
      </c>
      <c r="N113" s="100">
        <f t="shared" si="18"/>
        <v>-39348.377220000024</v>
      </c>
      <c r="O113" s="61">
        <f t="shared" si="19"/>
        <v>-0.1071497076088711</v>
      </c>
    </row>
    <row r="114" spans="1:15" s="22" customFormat="1" x14ac:dyDescent="0.2">
      <c r="A114" s="10" t="s">
        <v>15</v>
      </c>
      <c r="B114" s="10">
        <v>68981.719299999997</v>
      </c>
      <c r="C114" s="47">
        <v>416460.46347999998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461276.02567999996</v>
      </c>
      <c r="L114" s="99">
        <f t="shared" si="16"/>
        <v>5613.9937600000121</v>
      </c>
      <c r="M114" s="59">
        <f t="shared" si="17"/>
        <v>8.1383790038414006E-2</v>
      </c>
      <c r="N114" s="100">
        <f t="shared" si="18"/>
        <v>44815.562199999986</v>
      </c>
      <c r="O114" s="61">
        <f t="shared" si="19"/>
        <v>0.10761060443893067</v>
      </c>
    </row>
    <row r="115" spans="1:15" s="22" customFormat="1" x14ac:dyDescent="0.2">
      <c r="A115" s="10" t="s">
        <v>16</v>
      </c>
      <c r="B115" s="10">
        <v>93817.92697</v>
      </c>
      <c r="C115" s="47">
        <v>651582.57467999996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817524.94300000009</v>
      </c>
      <c r="L115" s="99">
        <f t="shared" si="16"/>
        <v>43366.80906</v>
      </c>
      <c r="M115" s="59">
        <f t="shared" si="17"/>
        <v>0.46224437546853214</v>
      </c>
      <c r="N115" s="100">
        <f t="shared" si="18"/>
        <v>165942.36832000013</v>
      </c>
      <c r="O115" s="61">
        <f t="shared" si="19"/>
        <v>0.25467588417553433</v>
      </c>
    </row>
    <row r="116" spans="1:15" s="22" customFormat="1" x14ac:dyDescent="0.2">
      <c r="A116" s="6" t="s">
        <v>17</v>
      </c>
      <c r="B116" s="44">
        <v>810803.82784000004</v>
      </c>
      <c r="C116" s="48">
        <v>6865417.2745900005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7687516.9419199992</v>
      </c>
      <c r="L116" s="99">
        <f t="shared" si="16"/>
        <v>241107.4468899999</v>
      </c>
      <c r="M116" s="59">
        <f t="shared" si="17"/>
        <v>0.29736841219942889</v>
      </c>
      <c r="N116" s="100">
        <f t="shared" si="18"/>
        <v>822099.66732999869</v>
      </c>
      <c r="O116" s="61">
        <f t="shared" si="19"/>
        <v>0.11974504017005927</v>
      </c>
    </row>
    <row r="117" spans="1:15" s="22" customFormat="1" x14ac:dyDescent="0.2"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87"/>
      <c r="O117" s="2"/>
    </row>
    <row r="118" spans="1:15" s="22" customFormat="1" x14ac:dyDescent="0.2">
      <c r="A118" s="22" t="s">
        <v>18</v>
      </c>
      <c r="D118" s="103"/>
      <c r="E118" s="103"/>
      <c r="F118" s="103"/>
      <c r="G118" s="103"/>
      <c r="H118" s="103"/>
      <c r="I118" s="103"/>
      <c r="J118" s="103"/>
      <c r="K118" s="103"/>
      <c r="L118" s="103"/>
      <c r="M118" s="87"/>
      <c r="O118" s="2"/>
    </row>
    <row r="119" spans="1:15" s="22" customFormat="1" x14ac:dyDescent="0.2">
      <c r="A119" s="22" t="s">
        <v>19</v>
      </c>
      <c r="D119" s="103"/>
      <c r="E119" s="103"/>
      <c r="F119" s="103"/>
      <c r="G119" s="103"/>
      <c r="H119" s="103"/>
      <c r="I119" s="103"/>
      <c r="J119" s="103"/>
      <c r="K119" s="103"/>
      <c r="L119" s="103"/>
      <c r="M119" s="87"/>
      <c r="O119" s="2"/>
    </row>
    <row r="120" spans="1:15" s="22" customFormat="1" x14ac:dyDescent="0.2">
      <c r="A120" s="22" t="s">
        <v>20</v>
      </c>
      <c r="D120" s="103"/>
      <c r="E120" s="103"/>
      <c r="F120" s="103"/>
      <c r="G120" s="103"/>
      <c r="H120" s="103"/>
      <c r="I120" s="103"/>
      <c r="J120" s="103"/>
      <c r="K120" s="103"/>
      <c r="L120" s="103"/>
      <c r="M120" s="87"/>
      <c r="O120" s="2"/>
    </row>
  </sheetData>
  <mergeCells count="40">
    <mergeCell ref="A99:O99"/>
    <mergeCell ref="A100:O100"/>
    <mergeCell ref="A101:O101"/>
    <mergeCell ref="A103:A104"/>
    <mergeCell ref="B103:C103"/>
    <mergeCell ref="D103:K103"/>
    <mergeCell ref="L103:M103"/>
    <mergeCell ref="N103:O103"/>
    <mergeCell ref="A75:O75"/>
    <mergeCell ref="A76:O76"/>
    <mergeCell ref="A77:O77"/>
    <mergeCell ref="A79:A80"/>
    <mergeCell ref="B79:C79"/>
    <mergeCell ref="D79:K79"/>
    <mergeCell ref="L79:M79"/>
    <mergeCell ref="N79:O79"/>
    <mergeCell ref="A51:O51"/>
    <mergeCell ref="A52:O52"/>
    <mergeCell ref="A53:O53"/>
    <mergeCell ref="A55:A56"/>
    <mergeCell ref="B55:C55"/>
    <mergeCell ref="D55:K55"/>
    <mergeCell ref="L55:M55"/>
    <mergeCell ref="N55:O55"/>
    <mergeCell ref="A27:O27"/>
    <mergeCell ref="A28:O28"/>
    <mergeCell ref="A29:O29"/>
    <mergeCell ref="A31:A32"/>
    <mergeCell ref="B31:C31"/>
    <mergeCell ref="D31:K31"/>
    <mergeCell ref="L31:M31"/>
    <mergeCell ref="N31:O31"/>
    <mergeCell ref="A2:O2"/>
    <mergeCell ref="A3:O3"/>
    <mergeCell ref="A4:O4"/>
    <mergeCell ref="A6:A7"/>
    <mergeCell ref="B6:C6"/>
    <mergeCell ref="D6:K6"/>
    <mergeCell ref="L6:M6"/>
    <mergeCell ref="N6:O6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20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1.5703125" style="29" customWidth="1"/>
    <col min="2" max="2" width="11.5703125" style="29" customWidth="1"/>
    <col min="3" max="3" width="15.5703125" style="29" customWidth="1"/>
    <col min="4" max="4" width="10" style="53" customWidth="1"/>
    <col min="5" max="5" width="9.5703125" style="53" customWidth="1"/>
    <col min="6" max="6" width="10.28515625" style="53" customWidth="1"/>
    <col min="7" max="7" width="9.85546875" style="53" customWidth="1"/>
    <col min="8" max="8" width="10" style="53" customWidth="1"/>
    <col min="9" max="9" width="10.5703125" style="53" customWidth="1"/>
    <col min="10" max="10" width="9.5703125" style="53" customWidth="1"/>
    <col min="11" max="11" width="10.140625" style="53" customWidth="1"/>
    <col min="12" max="12" width="14.42578125" style="53" customWidth="1"/>
    <col min="13" max="13" width="11.5703125" style="53" customWidth="1"/>
    <col min="14" max="14" width="8.28515625" style="90" customWidth="1"/>
    <col min="15" max="15" width="12.42578125" style="29" customWidth="1"/>
    <col min="16" max="16" width="10" style="29" customWidth="1"/>
    <col min="17" max="17" width="11.42578125" style="27"/>
    <col min="18" max="18" width="11.42578125" style="28"/>
    <col min="19" max="16384" width="11.42578125" style="29"/>
  </cols>
  <sheetData>
    <row r="2" spans="1:20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"/>
      <c r="R2" s="2"/>
    </row>
    <row r="3" spans="1:20" s="3" customFormat="1" x14ac:dyDescent="0.2">
      <c r="A3" s="155" t="s">
        <v>83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"/>
      <c r="R3" s="2"/>
    </row>
    <row r="4" spans="1:20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"/>
      <c r="R4" s="2"/>
    </row>
    <row r="5" spans="1:20" s="3" customFormat="1" x14ac:dyDescent="0.2">
      <c r="A5" s="93"/>
      <c r="B5" s="93"/>
      <c r="C5" s="93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93"/>
      <c r="P5" s="93"/>
      <c r="Q5" s="1"/>
      <c r="R5" s="2"/>
    </row>
    <row r="6" spans="1:20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2"/>
      <c r="I6" s="162"/>
      <c r="J6" s="162"/>
      <c r="K6" s="162"/>
      <c r="L6" s="163"/>
      <c r="M6" s="161" t="s">
        <v>79</v>
      </c>
      <c r="N6" s="163"/>
      <c r="O6" s="158" t="s">
        <v>80</v>
      </c>
      <c r="P6" s="158"/>
      <c r="Q6" s="1"/>
      <c r="R6" s="2"/>
    </row>
    <row r="7" spans="1:20" s="3" customFormat="1" x14ac:dyDescent="0.2">
      <c r="A7" s="157"/>
      <c r="B7" s="6" t="s">
        <v>81</v>
      </c>
      <c r="C7" s="94" t="s">
        <v>82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73</v>
      </c>
      <c r="K7" s="8" t="s">
        <v>77</v>
      </c>
      <c r="L7" s="8" t="s">
        <v>78</v>
      </c>
      <c r="M7" s="8" t="s">
        <v>4</v>
      </c>
      <c r="N7" s="8" t="s">
        <v>5</v>
      </c>
      <c r="O7" s="9" t="s">
        <v>4</v>
      </c>
      <c r="P7" s="94" t="s">
        <v>5</v>
      </c>
      <c r="Q7" s="1"/>
      <c r="R7" s="2"/>
    </row>
    <row r="8" spans="1:20" s="3" customFormat="1" x14ac:dyDescent="0.2">
      <c r="A8" s="10" t="s">
        <v>6</v>
      </c>
      <c r="B8" s="11">
        <v>161554.24171</v>
      </c>
      <c r="C8" s="12">
        <v>578452.21514999995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14975.53285</v>
      </c>
      <c r="K8" s="12">
        <v>12980.87988</v>
      </c>
      <c r="L8" s="12">
        <v>474031.65667000005</v>
      </c>
      <c r="M8" s="12">
        <v>-146578.70886000001</v>
      </c>
      <c r="N8" s="59">
        <v>-0.90730337568677388</v>
      </c>
      <c r="O8" s="13">
        <v>-104420.55847999989</v>
      </c>
      <c r="P8" s="61">
        <v>-0.18051717280211699</v>
      </c>
      <c r="Q8" s="1"/>
      <c r="R8" s="2"/>
      <c r="S8" s="15"/>
      <c r="T8" s="15"/>
    </row>
    <row r="9" spans="1:20" s="3" customFormat="1" x14ac:dyDescent="0.2">
      <c r="A9" s="10" t="s">
        <v>7</v>
      </c>
      <c r="B9" s="11">
        <v>26768.00649</v>
      </c>
      <c r="C9" s="12">
        <v>1034171.73795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38101.88809</v>
      </c>
      <c r="K9" s="12">
        <v>63176.301249999997</v>
      </c>
      <c r="L9" s="12">
        <v>537874.46574000001</v>
      </c>
      <c r="M9" s="12">
        <v>11333.881600000001</v>
      </c>
      <c r="N9" s="59">
        <v>0.42341149327777239</v>
      </c>
      <c r="O9" s="13">
        <v>-496297.27220999997</v>
      </c>
      <c r="P9" s="61">
        <v>-0.47989831282161266</v>
      </c>
      <c r="Q9" s="1"/>
      <c r="R9" s="2"/>
      <c r="S9" s="15"/>
      <c r="T9" s="15"/>
    </row>
    <row r="10" spans="1:20" s="3" customFormat="1" x14ac:dyDescent="0.2">
      <c r="A10" s="10" t="s">
        <v>8</v>
      </c>
      <c r="B10" s="11">
        <v>28455.244210000001</v>
      </c>
      <c r="C10" s="12">
        <v>176188.32987000002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24899.704590000005</v>
      </c>
      <c r="K10" s="12">
        <v>13860.38861</v>
      </c>
      <c r="L10" s="12">
        <v>170810.87172000002</v>
      </c>
      <c r="M10" s="12">
        <v>-3555.5396199999959</v>
      </c>
      <c r="N10" s="59">
        <v>-0.12495199808373025</v>
      </c>
      <c r="O10" s="13">
        <v>-5377.4581499999913</v>
      </c>
      <c r="P10" s="61">
        <v>-3.0521080221191377E-2</v>
      </c>
      <c r="Q10" s="1"/>
      <c r="R10" s="2"/>
      <c r="S10" s="15"/>
      <c r="T10" s="15"/>
    </row>
    <row r="11" spans="1:20" s="3" customFormat="1" x14ac:dyDescent="0.2">
      <c r="A11" s="10" t="s">
        <v>9</v>
      </c>
      <c r="B11" s="11">
        <v>44087.991840000002</v>
      </c>
      <c r="C11" s="12">
        <v>352224.29234000004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62947.04247</v>
      </c>
      <c r="K11" s="12">
        <v>32204.73878</v>
      </c>
      <c r="L11" s="12">
        <v>345983.77702000004</v>
      </c>
      <c r="M11" s="12">
        <v>18859.050629999998</v>
      </c>
      <c r="N11" s="59">
        <v>0.42775934768000989</v>
      </c>
      <c r="O11" s="13">
        <v>-6240.5153200000059</v>
      </c>
      <c r="P11" s="61">
        <v>-1.7717447250844565E-2</v>
      </c>
      <c r="Q11" s="1"/>
      <c r="R11" s="2"/>
      <c r="S11" s="15"/>
      <c r="T11" s="15"/>
    </row>
    <row r="12" spans="1:20" s="3" customFormat="1" x14ac:dyDescent="0.2">
      <c r="A12" s="10" t="s">
        <v>10</v>
      </c>
      <c r="B12" s="11">
        <v>10659.36335</v>
      </c>
      <c r="C12" s="12">
        <v>40790.016040000002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3597.3471399999999</v>
      </c>
      <c r="K12" s="12">
        <v>4661.0019499999999</v>
      </c>
      <c r="L12" s="12">
        <v>47270.675209999994</v>
      </c>
      <c r="M12" s="12">
        <v>-7062.0162099999998</v>
      </c>
      <c r="N12" s="59">
        <v>-0.6625176361963494</v>
      </c>
      <c r="O12" s="13">
        <v>6480.6591699999917</v>
      </c>
      <c r="P12" s="61">
        <v>0.1588785639026189</v>
      </c>
      <c r="Q12" s="1"/>
      <c r="R12" s="2"/>
      <c r="S12" s="15"/>
      <c r="T12" s="15"/>
    </row>
    <row r="13" spans="1:20" s="3" customFormat="1" x14ac:dyDescent="0.2">
      <c r="A13" s="10" t="s">
        <v>11</v>
      </c>
      <c r="B13" s="11">
        <v>281.04252000000002</v>
      </c>
      <c r="C13" s="12">
        <v>10385.79271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2255.3666800000001</v>
      </c>
      <c r="K13" s="12">
        <v>6118.3275199999998</v>
      </c>
      <c r="L13" s="12">
        <v>38898.183089999999</v>
      </c>
      <c r="M13" s="12">
        <v>1974.3241600000001</v>
      </c>
      <c r="N13" s="59">
        <v>7.0250016260884642</v>
      </c>
      <c r="O13" s="13">
        <v>28512.390379999997</v>
      </c>
      <c r="P13" s="61">
        <v>2.7453263488059738</v>
      </c>
      <c r="Q13" s="1"/>
      <c r="R13" s="2"/>
      <c r="S13" s="15"/>
      <c r="T13" s="15"/>
    </row>
    <row r="14" spans="1:20" s="3" customFormat="1" x14ac:dyDescent="0.2">
      <c r="A14" s="10" t="s">
        <v>12</v>
      </c>
      <c r="B14" s="11">
        <v>834065.8215699998</v>
      </c>
      <c r="C14" s="12">
        <v>7088395.4926200006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959396.32441000012</v>
      </c>
      <c r="K14" s="12">
        <v>1162280.1509399998</v>
      </c>
      <c r="L14" s="12">
        <v>7450725.0702300007</v>
      </c>
      <c r="M14" s="12">
        <v>125330.50284000032</v>
      </c>
      <c r="N14" s="59">
        <v>0.15026452301340565</v>
      </c>
      <c r="O14" s="13">
        <v>362329.57761000004</v>
      </c>
      <c r="P14" s="61">
        <v>5.1115880594873042E-2</v>
      </c>
      <c r="Q14" s="1"/>
      <c r="R14" s="2"/>
      <c r="S14" s="15"/>
      <c r="T14" s="15"/>
    </row>
    <row r="15" spans="1:20" s="3" customFormat="1" x14ac:dyDescent="0.2">
      <c r="A15" s="10" t="s">
        <v>13</v>
      </c>
      <c r="B15" s="11">
        <v>299725.99952999997</v>
      </c>
      <c r="C15" s="12">
        <v>2405617.6002500001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373423.98440999998</v>
      </c>
      <c r="K15" s="12">
        <v>739831.8468399999</v>
      </c>
      <c r="L15" s="12">
        <v>3667459.5259400001</v>
      </c>
      <c r="M15" s="12">
        <v>73697.984880000004</v>
      </c>
      <c r="N15" s="59">
        <v>0.24588452451761178</v>
      </c>
      <c r="O15" s="13">
        <v>1261841.9256899999</v>
      </c>
      <c r="P15" s="61">
        <v>0.52453969640015319</v>
      </c>
      <c r="Q15" s="1"/>
      <c r="R15" s="2"/>
      <c r="S15" s="15"/>
      <c r="T15" s="15"/>
    </row>
    <row r="16" spans="1:20" s="3" customFormat="1" x14ac:dyDescent="0.2">
      <c r="A16" s="10" t="s">
        <v>14</v>
      </c>
      <c r="B16" s="11">
        <v>191877.18662999998</v>
      </c>
      <c r="C16" s="12">
        <v>1585694.6899999997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208944.81904</v>
      </c>
      <c r="K16" s="12">
        <v>217191.93030000001</v>
      </c>
      <c r="L16" s="12">
        <v>1482499.87188</v>
      </c>
      <c r="M16" s="12">
        <v>17067.63241000002</v>
      </c>
      <c r="N16" s="59">
        <v>8.8950816455902304E-2</v>
      </c>
      <c r="O16" s="13">
        <v>-103194.81811999972</v>
      </c>
      <c r="P16" s="61">
        <v>-6.5078617448103948E-2</v>
      </c>
      <c r="Q16" s="1"/>
      <c r="R16" s="2"/>
      <c r="S16" s="15"/>
      <c r="T16" s="15"/>
    </row>
    <row r="17" spans="1:20" s="3" customFormat="1" x14ac:dyDescent="0.2">
      <c r="A17" s="10" t="s">
        <v>15</v>
      </c>
      <c r="B17" s="11">
        <v>221558.84112</v>
      </c>
      <c r="C17" s="12">
        <v>1626470.2303500001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203186.01102999999</v>
      </c>
      <c r="K17" s="12">
        <v>170748.02643999999</v>
      </c>
      <c r="L17" s="12">
        <v>1661808.5851999999</v>
      </c>
      <c r="M17" s="12">
        <v>-18372.830090000003</v>
      </c>
      <c r="N17" s="59">
        <v>-8.2925285206962074E-2</v>
      </c>
      <c r="O17" s="13">
        <v>35338.354849999771</v>
      </c>
      <c r="P17" s="61">
        <v>2.1727022229232729E-2</v>
      </c>
      <c r="Q17" s="1"/>
      <c r="R17" s="2"/>
      <c r="S17" s="15"/>
      <c r="T17" s="15"/>
    </row>
    <row r="18" spans="1:20" s="3" customFormat="1" x14ac:dyDescent="0.2">
      <c r="A18" s="10" t="s">
        <v>16</v>
      </c>
      <c r="B18" s="11">
        <v>282835.43387000001</v>
      </c>
      <c r="C18" s="12">
        <v>1991363.8102199999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286116.35252999997</v>
      </c>
      <c r="K18" s="12">
        <v>299724.84224000003</v>
      </c>
      <c r="L18" s="12">
        <v>2144229.7530399999</v>
      </c>
      <c r="M18" s="12">
        <v>3280.9186599999666</v>
      </c>
      <c r="N18" s="59">
        <v>1.1600097679090648E-2</v>
      </c>
      <c r="O18" s="13">
        <v>152865.94282</v>
      </c>
      <c r="P18" s="61">
        <v>7.6764447578823836E-2</v>
      </c>
      <c r="Q18" s="1"/>
      <c r="R18" s="2"/>
      <c r="S18" s="15"/>
      <c r="T18" s="15"/>
    </row>
    <row r="19" spans="1:20" s="20" customFormat="1" x14ac:dyDescent="0.2">
      <c r="A19" s="6" t="s">
        <v>17</v>
      </c>
      <c r="B19" s="16">
        <v>2101869.1728399997</v>
      </c>
      <c r="C19" s="17">
        <v>16889754.2075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2722778.4347499995</v>
      </c>
      <c r="L19" s="35">
        <v>18021592.435739998</v>
      </c>
      <c r="M19" s="35">
        <v>75975.200399999972</v>
      </c>
      <c r="N19" s="60">
        <v>3.6146493502896782E-2</v>
      </c>
      <c r="O19" s="18">
        <v>1131838.2282399982</v>
      </c>
      <c r="P19" s="62">
        <v>6.7013303706776162E-2</v>
      </c>
      <c r="Q19" s="38"/>
      <c r="R19" s="63"/>
      <c r="S19" s="64"/>
      <c r="T19" s="64"/>
    </row>
    <row r="20" spans="1:20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83"/>
      <c r="O20" s="21"/>
      <c r="P20" s="73"/>
      <c r="Q20" s="1"/>
      <c r="R20" s="2"/>
      <c r="S20" s="15"/>
      <c r="T20" s="15"/>
    </row>
    <row r="21" spans="1:20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4"/>
      <c r="I21" s="24"/>
      <c r="J21" s="24"/>
      <c r="K21" s="24"/>
      <c r="L21" s="23"/>
      <c r="M21" s="23"/>
      <c r="N21" s="92"/>
      <c r="Q21" s="1"/>
      <c r="R21" s="2"/>
      <c r="S21" s="15"/>
      <c r="T21" s="15"/>
    </row>
    <row r="22" spans="1:20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1"/>
      <c r="R22" s="2"/>
      <c r="S22" s="15"/>
      <c r="T22" s="15"/>
    </row>
    <row r="23" spans="1:20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1"/>
      <c r="R23" s="2"/>
      <c r="S23" s="15"/>
      <c r="T23" s="15"/>
    </row>
    <row r="24" spans="1:20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1"/>
      <c r="R24" s="2"/>
    </row>
    <row r="25" spans="1:20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86"/>
      <c r="O25" s="26"/>
      <c r="P25" s="26"/>
      <c r="Q25" s="26"/>
      <c r="R25" s="26"/>
    </row>
    <row r="26" spans="1:20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86"/>
      <c r="O26" s="26"/>
      <c r="P26" s="26"/>
    </row>
    <row r="27" spans="1:20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"/>
      <c r="R27" s="2"/>
    </row>
    <row r="28" spans="1:20" s="3" customFormat="1" x14ac:dyDescent="0.2">
      <c r="A28" s="155" t="s">
        <v>83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"/>
      <c r="R28" s="2"/>
    </row>
    <row r="29" spans="1:20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"/>
      <c r="R29" s="2"/>
    </row>
    <row r="30" spans="1:20" s="3" customFormat="1" x14ac:dyDescent="0.2">
      <c r="A30" s="93"/>
      <c r="B30" s="93"/>
      <c r="C30" s="9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93"/>
      <c r="Q30" s="1"/>
      <c r="R30" s="2"/>
    </row>
    <row r="31" spans="1:20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2"/>
      <c r="I31" s="162"/>
      <c r="J31" s="162"/>
      <c r="K31" s="162"/>
      <c r="L31" s="163"/>
      <c r="M31" s="161" t="s">
        <v>79</v>
      </c>
      <c r="N31" s="163"/>
      <c r="O31" s="158" t="s">
        <v>80</v>
      </c>
      <c r="P31" s="158"/>
      <c r="Q31" s="1"/>
      <c r="R31" s="2"/>
    </row>
    <row r="32" spans="1:20" s="3" customFormat="1" x14ac:dyDescent="0.2">
      <c r="A32" s="157"/>
      <c r="B32" s="6" t="s">
        <v>81</v>
      </c>
      <c r="C32" s="94" t="s">
        <v>82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73</v>
      </c>
      <c r="K32" s="8" t="s">
        <v>77</v>
      </c>
      <c r="L32" s="8" t="s">
        <v>78</v>
      </c>
      <c r="M32" s="8" t="s">
        <v>4</v>
      </c>
      <c r="N32" s="8" t="s">
        <v>5</v>
      </c>
      <c r="O32" s="9" t="s">
        <v>4</v>
      </c>
      <c r="P32" s="94" t="s">
        <v>5</v>
      </c>
      <c r="Q32" s="1"/>
      <c r="R32" s="30"/>
    </row>
    <row r="33" spans="1:18" s="3" customFormat="1" x14ac:dyDescent="0.2">
      <c r="A33" s="10" t="s">
        <v>6</v>
      </c>
      <c r="B33" s="12">
        <v>150000</v>
      </c>
      <c r="C33" s="12">
        <v>530845.59852999996</v>
      </c>
      <c r="D33" s="31">
        <v>15000</v>
      </c>
      <c r="E33" s="31">
        <v>150000</v>
      </c>
      <c r="F33" s="31">
        <v>215000</v>
      </c>
      <c r="G33" s="31">
        <v>0</v>
      </c>
      <c r="H33" s="31">
        <v>7646.1300300000003</v>
      </c>
      <c r="I33" s="31">
        <v>0</v>
      </c>
      <c r="J33" s="31">
        <v>0</v>
      </c>
      <c r="K33" s="42">
        <v>0</v>
      </c>
      <c r="L33" s="42">
        <v>387646.13003</v>
      </c>
      <c r="M33" s="75">
        <v>-150000</v>
      </c>
      <c r="N33" s="59">
        <v>-1</v>
      </c>
      <c r="O33" s="76">
        <v>-143199.46849999996</v>
      </c>
      <c r="P33" s="61">
        <v>-0.26975728704644664</v>
      </c>
      <c r="Q33" s="1"/>
      <c r="R33" s="2"/>
    </row>
    <row r="34" spans="1:18" s="3" customFormat="1" x14ac:dyDescent="0.2">
      <c r="A34" s="10" t="s">
        <v>7</v>
      </c>
      <c r="B34" s="12">
        <v>6625</v>
      </c>
      <c r="C34" s="12">
        <v>126480.792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0</v>
      </c>
      <c r="K34" s="42">
        <v>10000</v>
      </c>
      <c r="L34" s="42">
        <v>73010</v>
      </c>
      <c r="M34" s="75">
        <v>-6625</v>
      </c>
      <c r="N34" s="59">
        <v>-1</v>
      </c>
      <c r="O34" s="76">
        <v>-53470.792000000001</v>
      </c>
      <c r="P34" s="61">
        <v>-0.42275820031234468</v>
      </c>
      <c r="Q34" s="1"/>
      <c r="R34" s="2"/>
    </row>
    <row r="35" spans="1:18" s="3" customFormat="1" x14ac:dyDescent="0.2">
      <c r="A35" s="10" t="s">
        <v>8</v>
      </c>
      <c r="B35" s="12">
        <v>6437.1455400000004</v>
      </c>
      <c r="C35" s="12">
        <v>32377.992449999998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4">
        <v>6841.6622100000004</v>
      </c>
      <c r="K35" s="34">
        <v>7162.0731999999998</v>
      </c>
      <c r="L35" s="42">
        <v>49260.352609999994</v>
      </c>
      <c r="M35" s="75">
        <v>404.51666999999998</v>
      </c>
      <c r="N35" s="59">
        <v>6.2841001106213934E-2</v>
      </c>
      <c r="O35" s="76">
        <v>16882.360159999997</v>
      </c>
      <c r="P35" s="61">
        <v>0.52141466726421437</v>
      </c>
      <c r="Q35" s="1"/>
      <c r="R35" s="2"/>
    </row>
    <row r="36" spans="1:18" s="3" customFormat="1" x14ac:dyDescent="0.2">
      <c r="A36" s="10" t="s">
        <v>9</v>
      </c>
      <c r="B36" s="12">
        <v>14338.685160000001</v>
      </c>
      <c r="C36" s="12">
        <v>111269.12098000001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4">
        <v>16340.3235</v>
      </c>
      <c r="K36" s="34">
        <v>16169.596210000002</v>
      </c>
      <c r="L36" s="42">
        <v>107362.65214000001</v>
      </c>
      <c r="M36" s="75">
        <v>2001.6383399999995</v>
      </c>
      <c r="N36" s="59">
        <v>0.13959706330562871</v>
      </c>
      <c r="O36" s="76">
        <v>-3906.4688400000014</v>
      </c>
      <c r="P36" s="61">
        <v>-3.5108292449817835E-2</v>
      </c>
      <c r="Q36" s="1"/>
      <c r="R36" s="2"/>
    </row>
    <row r="37" spans="1:18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42">
        <v>695.49495999999999</v>
      </c>
      <c r="M37" s="75">
        <v>0</v>
      </c>
      <c r="N37" s="59">
        <v>0</v>
      </c>
      <c r="O37" s="76">
        <v>695.49495999999999</v>
      </c>
      <c r="P37" s="61">
        <v>0</v>
      </c>
      <c r="Q37" s="1"/>
      <c r="R37" s="2"/>
    </row>
    <row r="38" spans="1:18" s="3" customFormat="1" x14ac:dyDescent="0.2">
      <c r="A38" s="10" t="s">
        <v>11</v>
      </c>
      <c r="B38" s="12">
        <v>0</v>
      </c>
      <c r="C38" s="12">
        <v>20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4">
        <v>0</v>
      </c>
      <c r="K38" s="34">
        <v>30</v>
      </c>
      <c r="L38" s="42">
        <v>120</v>
      </c>
      <c r="M38" s="75">
        <v>0</v>
      </c>
      <c r="N38" s="59">
        <v>0</v>
      </c>
      <c r="O38" s="76">
        <v>100</v>
      </c>
      <c r="P38" s="61">
        <v>5</v>
      </c>
      <c r="Q38" s="1"/>
      <c r="R38" s="2"/>
    </row>
    <row r="39" spans="1:18" s="3" customFormat="1" x14ac:dyDescent="0.2">
      <c r="A39" s="10" t="s">
        <v>12</v>
      </c>
      <c r="B39" s="12">
        <v>16422.241180000001</v>
      </c>
      <c r="C39" s="12">
        <v>66075.555169999992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4">
        <v>13718.67232</v>
      </c>
      <c r="K39" s="34">
        <v>88002.07209999999</v>
      </c>
      <c r="L39" s="42">
        <v>170098.76896999998</v>
      </c>
      <c r="M39" s="75">
        <v>-2703.5688600000012</v>
      </c>
      <c r="N39" s="59">
        <v>-0.16462849560951343</v>
      </c>
      <c r="O39" s="76">
        <v>104023.21379999998</v>
      </c>
      <c r="P39" s="61">
        <v>1.574307072144423</v>
      </c>
      <c r="Q39" s="1"/>
      <c r="R39" s="2"/>
    </row>
    <row r="40" spans="1:18" s="3" customFormat="1" x14ac:dyDescent="0.2">
      <c r="A40" s="10" t="s">
        <v>13</v>
      </c>
      <c r="B40" s="12">
        <v>22785.465960000001</v>
      </c>
      <c r="C40" s="12">
        <v>275119.40113000001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4">
        <v>71531.163629999995</v>
      </c>
      <c r="K40" s="34">
        <v>47029.512270000007</v>
      </c>
      <c r="L40" s="42">
        <v>276785.00280000002</v>
      </c>
      <c r="M40" s="75">
        <v>48745.697669999994</v>
      </c>
      <c r="N40" s="59">
        <v>2.1393329307187883</v>
      </c>
      <c r="O40" s="76">
        <v>1665.6016700000037</v>
      </c>
      <c r="P40" s="61">
        <v>6.0541047383748658E-3</v>
      </c>
      <c r="Q40" s="1"/>
      <c r="R40" s="2"/>
    </row>
    <row r="41" spans="1:18" s="3" customFormat="1" x14ac:dyDescent="0.2">
      <c r="A41" s="10" t="s">
        <v>14</v>
      </c>
      <c r="B41" s="12">
        <v>49697.864000000001</v>
      </c>
      <c r="C41" s="12">
        <v>321340.07741999999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4">
        <v>47074.013789999997</v>
      </c>
      <c r="K41" s="34">
        <v>54074.050609999998</v>
      </c>
      <c r="L41" s="42">
        <v>382339.34180999995</v>
      </c>
      <c r="M41" s="75">
        <v>-2623.8502100000042</v>
      </c>
      <c r="N41" s="59">
        <v>-5.2796035861823021E-2</v>
      </c>
      <c r="O41" s="76">
        <v>60999.264389999968</v>
      </c>
      <c r="P41" s="61">
        <v>0.18982775158254639</v>
      </c>
      <c r="Q41" s="1"/>
      <c r="R41" s="2"/>
    </row>
    <row r="42" spans="1:18" s="3" customFormat="1" x14ac:dyDescent="0.2">
      <c r="A42" s="10" t="s">
        <v>15</v>
      </c>
      <c r="B42" s="12">
        <v>4156.8598099999999</v>
      </c>
      <c r="C42" s="12">
        <v>22857.832069999997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4">
        <v>14225.737060000001</v>
      </c>
      <c r="K42" s="34">
        <v>1401.0235500000001</v>
      </c>
      <c r="L42" s="42">
        <v>22775.419130000002</v>
      </c>
      <c r="M42" s="75">
        <v>10068.877250000001</v>
      </c>
      <c r="N42" s="59">
        <v>2.4222316147823135</v>
      </c>
      <c r="O42" s="76">
        <v>-82.412939999994705</v>
      </c>
      <c r="P42" s="61">
        <v>-3.6054574094172009E-3</v>
      </c>
      <c r="Q42" s="1"/>
      <c r="R42" s="2"/>
    </row>
    <row r="43" spans="1:18" s="3" customFormat="1" x14ac:dyDescent="0.2">
      <c r="A43" s="10" t="s">
        <v>16</v>
      </c>
      <c r="B43" s="12">
        <v>42253.267719999996</v>
      </c>
      <c r="C43" s="12">
        <v>296396.88368999999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4">
        <v>36814.486969999998</v>
      </c>
      <c r="K43" s="34">
        <v>38177.287510000002</v>
      </c>
      <c r="L43" s="42">
        <v>268742.95856</v>
      </c>
      <c r="M43" s="75">
        <v>-5438.7807499999981</v>
      </c>
      <c r="N43" s="59">
        <v>-0.12871858304643324</v>
      </c>
      <c r="O43" s="76">
        <v>-27653.925129999989</v>
      </c>
      <c r="P43" s="61">
        <v>-9.3300323490995596E-2</v>
      </c>
      <c r="Q43" s="1"/>
      <c r="R43" s="2"/>
    </row>
    <row r="44" spans="1:18" s="20" customFormat="1" x14ac:dyDescent="0.2">
      <c r="A44" s="6" t="s">
        <v>17</v>
      </c>
      <c r="B44" s="35">
        <v>312716.52937</v>
      </c>
      <c r="C44" s="17">
        <v>1782783.2534399997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262045.61544999998</v>
      </c>
      <c r="L44" s="42">
        <v>1738836.1210100001</v>
      </c>
      <c r="M44" s="75">
        <v>-106170.46989000001</v>
      </c>
      <c r="N44" s="59">
        <v>-0.33951025903201049</v>
      </c>
      <c r="O44" s="76">
        <v>-43947.132429999532</v>
      </c>
      <c r="P44" s="61">
        <v>-2.4650855534569693E-2</v>
      </c>
      <c r="Q44" s="38"/>
      <c r="R44" s="2"/>
    </row>
    <row r="45" spans="1:18" s="3" customForma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87"/>
      <c r="P45" s="40"/>
      <c r="Q45" s="1"/>
      <c r="R45" s="2"/>
    </row>
    <row r="46" spans="1:18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84"/>
      <c r="P46" s="39"/>
      <c r="Q46" s="1"/>
      <c r="R46" s="2"/>
    </row>
    <row r="47" spans="1:18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84"/>
      <c r="P47" s="40"/>
      <c r="Q47" s="1"/>
      <c r="R47" s="2"/>
    </row>
    <row r="48" spans="1:18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84"/>
      <c r="P48" s="40"/>
      <c r="Q48" s="1"/>
      <c r="R48" s="2"/>
    </row>
    <row r="51" spans="1:18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"/>
      <c r="R51" s="2"/>
    </row>
    <row r="52" spans="1:18" s="3" customFormat="1" x14ac:dyDescent="0.2">
      <c r="A52" s="155" t="s">
        <v>83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"/>
      <c r="R52" s="2"/>
    </row>
    <row r="53" spans="1:18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"/>
      <c r="R53" s="2"/>
    </row>
    <row r="54" spans="1:18" s="3" customFormat="1" x14ac:dyDescent="0.2">
      <c r="A54" s="93"/>
      <c r="B54" s="93"/>
      <c r="C54" s="9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93"/>
      <c r="Q54" s="1"/>
      <c r="R54" s="2"/>
    </row>
    <row r="55" spans="1:18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2"/>
      <c r="I55" s="162"/>
      <c r="J55" s="162"/>
      <c r="K55" s="162"/>
      <c r="L55" s="163"/>
      <c r="M55" s="161" t="s">
        <v>79</v>
      </c>
      <c r="N55" s="163"/>
      <c r="O55" s="158" t="s">
        <v>80</v>
      </c>
      <c r="P55" s="158"/>
      <c r="Q55" s="1"/>
      <c r="R55" s="2"/>
    </row>
    <row r="56" spans="1:18" s="3" customFormat="1" x14ac:dyDescent="0.2">
      <c r="A56" s="157"/>
      <c r="B56" s="6" t="s">
        <v>81</v>
      </c>
      <c r="C56" s="94" t="s">
        <v>82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73</v>
      </c>
      <c r="K56" s="8" t="s">
        <v>77</v>
      </c>
      <c r="L56" s="8" t="s">
        <v>78</v>
      </c>
      <c r="M56" s="8" t="s">
        <v>4</v>
      </c>
      <c r="N56" s="8" t="s">
        <v>5</v>
      </c>
      <c r="O56" s="9" t="s">
        <v>4</v>
      </c>
      <c r="P56" s="94" t="s">
        <v>5</v>
      </c>
      <c r="Q56" s="1"/>
      <c r="R56" s="2"/>
    </row>
    <row r="57" spans="1:18" s="3" customFormat="1" x14ac:dyDescent="0.2">
      <c r="A57" s="10" t="s">
        <v>6</v>
      </c>
      <c r="B57" s="10">
        <v>11554.241709999998</v>
      </c>
      <c r="C57" s="41">
        <v>47606.616620000001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12980.87988</v>
      </c>
      <c r="L57" s="42">
        <v>86385.526639999996</v>
      </c>
      <c r="M57" s="42">
        <v>3421.2911400000012</v>
      </c>
      <c r="N57" s="69">
        <v>0.29610693854871784</v>
      </c>
      <c r="O57" s="43">
        <v>38778.910019999996</v>
      </c>
      <c r="P57" s="33">
        <v>0.8145697546527304</v>
      </c>
      <c r="Q57" s="1"/>
      <c r="R57" s="2"/>
    </row>
    <row r="58" spans="1:18" s="3" customFormat="1" x14ac:dyDescent="0.2">
      <c r="A58" s="10" t="s">
        <v>7</v>
      </c>
      <c r="B58" s="10">
        <v>20143.00649</v>
      </c>
      <c r="C58" s="41">
        <v>907690.94594999985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53176.301249999997</v>
      </c>
      <c r="L58" s="42">
        <v>464864.46574000001</v>
      </c>
      <c r="M58" s="42">
        <v>17958.881600000001</v>
      </c>
      <c r="N58" s="69">
        <v>0.89156907182230682</v>
      </c>
      <c r="O58" s="43">
        <v>-442826.48020999983</v>
      </c>
      <c r="P58" s="33">
        <v>-0.48786041348747011</v>
      </c>
      <c r="Q58" s="1"/>
      <c r="R58" s="2"/>
    </row>
    <row r="59" spans="1:18" s="3" customFormat="1" x14ac:dyDescent="0.2">
      <c r="A59" s="10" t="s">
        <v>8</v>
      </c>
      <c r="B59" s="10">
        <v>22018.098670000003</v>
      </c>
      <c r="C59" s="41">
        <v>143810.33742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6698.3154100000002</v>
      </c>
      <c r="L59" s="42">
        <v>121550.51911000001</v>
      </c>
      <c r="M59" s="42">
        <v>-3960.0562900000004</v>
      </c>
      <c r="N59" s="69">
        <v>-0.17985459822630545</v>
      </c>
      <c r="O59" s="43">
        <v>-22259.818309999988</v>
      </c>
      <c r="P59" s="33">
        <v>-0.15478594035274318</v>
      </c>
      <c r="Q59" s="1"/>
      <c r="R59" s="2"/>
    </row>
    <row r="60" spans="1:18" s="3" customFormat="1" x14ac:dyDescent="0.2">
      <c r="A60" s="10" t="s">
        <v>9</v>
      </c>
      <c r="B60" s="10">
        <v>29749.306680000002</v>
      </c>
      <c r="C60" s="41">
        <v>240955.17135999998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16035.14257</v>
      </c>
      <c r="L60" s="42">
        <v>238621.12487999999</v>
      </c>
      <c r="M60" s="42">
        <v>16857.41229</v>
      </c>
      <c r="N60" s="69">
        <v>0.56664891290837982</v>
      </c>
      <c r="O60" s="43">
        <v>-2334.04647999999</v>
      </c>
      <c r="P60" s="33">
        <v>-9.6866419874956922E-3</v>
      </c>
      <c r="Q60" s="1"/>
      <c r="R60" s="2"/>
    </row>
    <row r="61" spans="1:18" s="3" customFormat="1" x14ac:dyDescent="0.2">
      <c r="A61" s="10" t="s">
        <v>10</v>
      </c>
      <c r="B61" s="10">
        <v>10659.36335</v>
      </c>
      <c r="C61" s="41">
        <v>40790.016040000002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4661.0019499999999</v>
      </c>
      <c r="L61" s="42">
        <v>46575.180249999998</v>
      </c>
      <c r="M61" s="42">
        <v>-7062.0162099999998</v>
      </c>
      <c r="N61" s="69">
        <v>-0.6625176361963494</v>
      </c>
      <c r="O61" s="43">
        <v>5785.1642099999954</v>
      </c>
      <c r="P61" s="33">
        <v>0.14182794643490393</v>
      </c>
      <c r="Q61" s="1"/>
      <c r="R61" s="2"/>
    </row>
    <row r="62" spans="1:18" s="3" customFormat="1" x14ac:dyDescent="0.2">
      <c r="A62" s="10" t="s">
        <v>11</v>
      </c>
      <c r="B62" s="10">
        <v>281.04252000000002</v>
      </c>
      <c r="C62" s="41">
        <v>10365.79271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6088.3275199999998</v>
      </c>
      <c r="L62" s="42">
        <v>38778.183089999999</v>
      </c>
      <c r="M62" s="42">
        <v>1974.3241600000001</v>
      </c>
      <c r="N62" s="69">
        <v>7.0250016260884642</v>
      </c>
      <c r="O62" s="43">
        <v>28412.390379999997</v>
      </c>
      <c r="P62" s="33">
        <v>2.7409761293596233</v>
      </c>
      <c r="Q62" s="1"/>
      <c r="R62" s="2"/>
    </row>
    <row r="63" spans="1:18" s="3" customFormat="1" x14ac:dyDescent="0.2">
      <c r="A63" s="10" t="s">
        <v>12</v>
      </c>
      <c r="B63" s="10">
        <v>817643.5803899999</v>
      </c>
      <c r="C63" s="41">
        <v>7022319.9374500001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1074278.0788399999</v>
      </c>
      <c r="L63" s="42">
        <v>7280626.3012599992</v>
      </c>
      <c r="M63" s="42">
        <v>128034.07170000009</v>
      </c>
      <c r="N63" s="69">
        <v>0.15658909917562158</v>
      </c>
      <c r="O63" s="43">
        <v>258306.36380999908</v>
      </c>
      <c r="P63" s="33">
        <v>3.6783622237496205E-2</v>
      </c>
      <c r="Q63" s="1"/>
      <c r="R63" s="2"/>
    </row>
    <row r="64" spans="1:18" s="3" customFormat="1" x14ac:dyDescent="0.2">
      <c r="A64" s="10" t="s">
        <v>13</v>
      </c>
      <c r="B64" s="10">
        <v>276940.53356999997</v>
      </c>
      <c r="C64" s="41">
        <v>2130498.19912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692802.33456999995</v>
      </c>
      <c r="L64" s="42">
        <v>3390674.5231399992</v>
      </c>
      <c r="M64" s="42">
        <v>24952.28720999998</v>
      </c>
      <c r="N64" s="69">
        <v>9.0099801890115794E-2</v>
      </c>
      <c r="O64" s="43">
        <v>1260176.3240199992</v>
      </c>
      <c r="P64" s="33">
        <v>0.59149372880977502</v>
      </c>
      <c r="Q64" s="1"/>
      <c r="R64" s="2"/>
    </row>
    <row r="65" spans="1:19" s="3" customFormat="1" x14ac:dyDescent="0.2">
      <c r="A65" s="10" t="s">
        <v>14</v>
      </c>
      <c r="B65" s="10">
        <v>142179.32263000001</v>
      </c>
      <c r="C65" s="41">
        <v>1264354.61258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163117.87969</v>
      </c>
      <c r="L65" s="42">
        <v>1100160.5300700001</v>
      </c>
      <c r="M65" s="42">
        <v>19691.482619999995</v>
      </c>
      <c r="N65" s="69">
        <v>0.13849751325123472</v>
      </c>
      <c r="O65" s="43">
        <v>-164194.08250999986</v>
      </c>
      <c r="P65" s="33">
        <v>-0.12986394867097517</v>
      </c>
      <c r="Q65" s="1"/>
      <c r="R65" s="2"/>
    </row>
    <row r="66" spans="1:19" s="3" customFormat="1" x14ac:dyDescent="0.2">
      <c r="A66" s="10" t="s">
        <v>15</v>
      </c>
      <c r="B66" s="10">
        <v>217401.98131</v>
      </c>
      <c r="C66" s="41">
        <v>1603612.3982799998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169347.00288999997</v>
      </c>
      <c r="L66" s="42">
        <v>1639033.1660699996</v>
      </c>
      <c r="M66" s="42">
        <v>-28441.707339999994</v>
      </c>
      <c r="N66" s="69">
        <v>-0.13082542840050804</v>
      </c>
      <c r="O66" s="43">
        <v>35420.767789999722</v>
      </c>
      <c r="P66" s="33">
        <v>2.208811046110104E-2</v>
      </c>
      <c r="Q66" s="1"/>
      <c r="R66" s="2"/>
    </row>
    <row r="67" spans="1:19" s="3" customFormat="1" x14ac:dyDescent="0.2">
      <c r="A67" s="10" t="s">
        <v>16</v>
      </c>
      <c r="B67" s="10">
        <v>240582.16615</v>
      </c>
      <c r="C67" s="41">
        <v>1694966.9265299998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261547.55473000003</v>
      </c>
      <c r="L67" s="42">
        <v>1875486.7944800002</v>
      </c>
      <c r="M67" s="42">
        <v>8719.6994100000011</v>
      </c>
      <c r="N67" s="69">
        <v>3.6244163686527608E-2</v>
      </c>
      <c r="O67" s="43">
        <v>180519.86795000033</v>
      </c>
      <c r="P67" s="33">
        <v>0.10650347515604186</v>
      </c>
      <c r="Q67" s="1"/>
      <c r="R67" s="2"/>
    </row>
    <row r="68" spans="1:19" s="3" customFormat="1" x14ac:dyDescent="0.2">
      <c r="A68" s="6" t="s">
        <v>17</v>
      </c>
      <c r="B68" s="44">
        <v>1789152.6434699998</v>
      </c>
      <c r="C68" s="45">
        <v>15106970.954059999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2460732.8192999996</v>
      </c>
      <c r="L68" s="42">
        <v>16282756.314729998</v>
      </c>
      <c r="M68" s="42">
        <v>182145.67029000027</v>
      </c>
      <c r="N68" s="69">
        <v>0.10180555077555309</v>
      </c>
      <c r="O68" s="43">
        <v>1175785.3606699985</v>
      </c>
      <c r="P68" s="33">
        <v>7.7830649456170908E-2</v>
      </c>
      <c r="Q68" s="1"/>
      <c r="R68" s="2"/>
    </row>
    <row r="69" spans="1:19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88"/>
      <c r="O69" s="22"/>
      <c r="P69" s="22"/>
      <c r="Q69" s="1"/>
      <c r="R69" s="2"/>
    </row>
    <row r="70" spans="1:19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84"/>
      <c r="Q70" s="1"/>
      <c r="R70" s="2"/>
    </row>
    <row r="71" spans="1:19" s="3" customFormat="1" x14ac:dyDescent="0.2">
      <c r="A71" s="3" t="s">
        <v>19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1"/>
      <c r="R71" s="2"/>
    </row>
    <row r="72" spans="1:19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86"/>
      <c r="O73" s="26"/>
      <c r="P73" s="26"/>
    </row>
    <row r="75" spans="1:19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"/>
      <c r="R75" s="2"/>
    </row>
    <row r="76" spans="1:19" s="3" customFormat="1" x14ac:dyDescent="0.2">
      <c r="A76" s="155" t="s">
        <v>83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"/>
      <c r="R76" s="2"/>
    </row>
    <row r="77" spans="1:19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"/>
      <c r="R77" s="2"/>
    </row>
    <row r="78" spans="1:19" s="3" customFormat="1" x14ac:dyDescent="0.2">
      <c r="A78" s="93"/>
      <c r="B78" s="93"/>
      <c r="C78" s="9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93"/>
      <c r="Q78" s="1"/>
      <c r="R78" s="2"/>
    </row>
    <row r="79" spans="1:19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2"/>
      <c r="I79" s="162"/>
      <c r="J79" s="162"/>
      <c r="K79" s="162"/>
      <c r="L79" s="163"/>
      <c r="M79" s="161" t="s">
        <v>79</v>
      </c>
      <c r="N79" s="163"/>
      <c r="O79" s="158" t="s">
        <v>80</v>
      </c>
      <c r="P79" s="158"/>
      <c r="Q79" s="1"/>
      <c r="R79" s="2"/>
    </row>
    <row r="80" spans="1:19" s="3" customFormat="1" x14ac:dyDescent="0.2">
      <c r="A80" s="157"/>
      <c r="B80" s="6" t="s">
        <v>81</v>
      </c>
      <c r="C80" s="94" t="s">
        <v>82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73</v>
      </c>
      <c r="K80" s="8" t="s">
        <v>77</v>
      </c>
      <c r="L80" s="8" t="s">
        <v>78</v>
      </c>
      <c r="M80" s="8" t="s">
        <v>4</v>
      </c>
      <c r="N80" s="8" t="s">
        <v>5</v>
      </c>
      <c r="O80" s="9" t="s">
        <v>4</v>
      </c>
      <c r="P80" s="94" t="s">
        <v>5</v>
      </c>
      <c r="Q80" s="1"/>
      <c r="R80" s="2"/>
    </row>
    <row r="81" spans="1:18" s="3" customFormat="1" x14ac:dyDescent="0.2">
      <c r="A81" s="10" t="s">
        <v>6</v>
      </c>
      <c r="B81" s="10">
        <v>0</v>
      </c>
      <c r="C81" s="42">
        <v>271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12980.87988</v>
      </c>
      <c r="L81" s="47">
        <v>79504.353429999988</v>
      </c>
      <c r="M81" s="12">
        <v>14945.53285</v>
      </c>
      <c r="N81" s="82" t="e">
        <v>#DIV/0!</v>
      </c>
      <c r="O81" s="13">
        <v>79233.353429999988</v>
      </c>
      <c r="P81" s="61">
        <v>292.37399789667893</v>
      </c>
      <c r="Q81" s="1"/>
      <c r="R81" s="2"/>
    </row>
    <row r="82" spans="1:18" s="3" customFormat="1" x14ac:dyDescent="0.2">
      <c r="A82" s="10" t="s">
        <v>7</v>
      </c>
      <c r="B82" s="10">
        <v>14024.94803</v>
      </c>
      <c r="C82" s="42">
        <v>468216.24216000002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14933.752600000002</v>
      </c>
      <c r="L82" s="47">
        <v>195953.47378999999</v>
      </c>
      <c r="M82" s="12">
        <v>16556.849140000002</v>
      </c>
      <c r="N82" s="82">
        <v>1.1805283773304649</v>
      </c>
      <c r="O82" s="13">
        <v>-272262.76837000006</v>
      </c>
      <c r="P82" s="61">
        <v>-0.58148937147926127</v>
      </c>
      <c r="Q82" s="1"/>
      <c r="R82" s="2"/>
    </row>
    <row r="83" spans="1:18" s="3" customFormat="1" x14ac:dyDescent="0.2">
      <c r="A83" s="10" t="s">
        <v>8</v>
      </c>
      <c r="B83" s="10">
        <v>9135.6657899999991</v>
      </c>
      <c r="C83" s="42">
        <v>64293.053770000006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5039.0969400000004</v>
      </c>
      <c r="L83" s="47">
        <v>42368.144310000011</v>
      </c>
      <c r="M83" s="12">
        <v>-6764.3623799999987</v>
      </c>
      <c r="N83" s="82">
        <v>-0.74043452721358793</v>
      </c>
      <c r="O83" s="13">
        <v>-21924.909459999995</v>
      </c>
      <c r="P83" s="61">
        <v>-0.34101521353198583</v>
      </c>
      <c r="Q83" s="1"/>
      <c r="R83" s="2"/>
    </row>
    <row r="84" spans="1:18" s="3" customFormat="1" x14ac:dyDescent="0.2">
      <c r="A84" s="10" t="s">
        <v>9</v>
      </c>
      <c r="B84" s="10">
        <v>22864.76109</v>
      </c>
      <c r="C84" s="42">
        <v>169059.15831000003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9958.0248900000006</v>
      </c>
      <c r="L84" s="47">
        <v>163006.46620999998</v>
      </c>
      <c r="M84" s="12">
        <v>8308.2214600000007</v>
      </c>
      <c r="N84" s="82">
        <v>0.3633635806338531</v>
      </c>
      <c r="O84" s="13">
        <v>-6052.6921000000439</v>
      </c>
      <c r="P84" s="61">
        <v>-3.5802213618627898E-2</v>
      </c>
      <c r="Q84" s="1"/>
      <c r="R84" s="2"/>
    </row>
    <row r="85" spans="1:18" s="3" customFormat="1" x14ac:dyDescent="0.2">
      <c r="A85" s="10" t="s">
        <v>10</v>
      </c>
      <c r="B85" s="10">
        <v>3964.3633500000001</v>
      </c>
      <c r="C85" s="42">
        <v>26161.08095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1767.54926</v>
      </c>
      <c r="L85" s="47">
        <v>28599.717479999999</v>
      </c>
      <c r="M85" s="12">
        <v>-1639.8440500000002</v>
      </c>
      <c r="N85" s="82">
        <v>-0.41364625419614987</v>
      </c>
      <c r="O85" s="13">
        <v>2438.6365299999998</v>
      </c>
      <c r="P85" s="61">
        <v>9.3216199080642381E-2</v>
      </c>
      <c r="Q85" s="1"/>
      <c r="R85" s="2"/>
    </row>
    <row r="86" spans="1:18" s="3" customFormat="1" x14ac:dyDescent="0.2">
      <c r="A86" s="10" t="s">
        <v>11</v>
      </c>
      <c r="B86" s="10">
        <v>212.04252</v>
      </c>
      <c r="C86" s="42">
        <v>5880.9321600000003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1068.1001000000001</v>
      </c>
      <c r="L86" s="47">
        <v>4084.8309300000001</v>
      </c>
      <c r="M86" s="12">
        <v>223.32316</v>
      </c>
      <c r="N86" s="82">
        <v>1.0531998959453981</v>
      </c>
      <c r="O86" s="13">
        <v>-1796.1012300000002</v>
      </c>
      <c r="P86" s="61">
        <v>-0.30541097586815213</v>
      </c>
      <c r="Q86" s="1"/>
      <c r="R86" s="2"/>
    </row>
    <row r="87" spans="1:18" s="3" customFormat="1" x14ac:dyDescent="0.2">
      <c r="A87" s="10" t="s">
        <v>12</v>
      </c>
      <c r="B87" s="10">
        <v>437844.98409999994</v>
      </c>
      <c r="C87" s="42">
        <v>3233446.9512700001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405828.91102</v>
      </c>
      <c r="L87" s="47">
        <v>3127848.5784100001</v>
      </c>
      <c r="M87" s="12">
        <v>28760.334230000095</v>
      </c>
      <c r="N87" s="82">
        <v>6.5686111008254722E-2</v>
      </c>
      <c r="O87" s="13">
        <v>-105598.37286</v>
      </c>
      <c r="P87" s="61">
        <v>-3.2658142982220362E-2</v>
      </c>
      <c r="Q87" s="1"/>
      <c r="R87" s="2"/>
    </row>
    <row r="88" spans="1:18" s="3" customFormat="1" x14ac:dyDescent="0.2">
      <c r="A88" s="10" t="s">
        <v>13</v>
      </c>
      <c r="B88" s="10">
        <v>54610.091</v>
      </c>
      <c r="C88" s="42">
        <v>500230.08512999996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133889.4014</v>
      </c>
      <c r="L88" s="47">
        <v>664619.28419999999</v>
      </c>
      <c r="M88" s="12">
        <v>-4679.5569800000012</v>
      </c>
      <c r="N88" s="82">
        <v>-8.5690334777138499E-2</v>
      </c>
      <c r="O88" s="13">
        <v>164389.19907000003</v>
      </c>
      <c r="P88" s="61">
        <v>0.32862717368804106</v>
      </c>
      <c r="Q88" s="1"/>
      <c r="R88" s="2"/>
    </row>
    <row r="89" spans="1:18" s="3" customFormat="1" x14ac:dyDescent="0.2">
      <c r="A89" s="10" t="s">
        <v>14</v>
      </c>
      <c r="B89" s="10">
        <v>94940.458740000002</v>
      </c>
      <c r="C89" s="42">
        <v>849887.70768000011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105468.89261</v>
      </c>
      <c r="L89" s="47">
        <v>714631.87919999997</v>
      </c>
      <c r="M89" s="12">
        <v>-402.46345999999903</v>
      </c>
      <c r="N89" s="82">
        <v>-4.2391143390424491E-3</v>
      </c>
      <c r="O89" s="13">
        <v>-135255.82848000014</v>
      </c>
      <c r="P89" s="61">
        <v>-0.15914552858896824</v>
      </c>
      <c r="Q89" s="1"/>
      <c r="R89" s="2"/>
    </row>
    <row r="90" spans="1:18" s="3" customFormat="1" x14ac:dyDescent="0.2">
      <c r="A90" s="10" t="s">
        <v>15</v>
      </c>
      <c r="B90" s="10">
        <v>153817.41222999999</v>
      </c>
      <c r="C90" s="42">
        <v>1123567.3657200001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116266.92959</v>
      </c>
      <c r="L90" s="47">
        <v>1124677.06709</v>
      </c>
      <c r="M90" s="12">
        <v>-39452.851319999987</v>
      </c>
      <c r="N90" s="82">
        <v>-0.25649145144248664</v>
      </c>
      <c r="O90" s="13">
        <v>1109.7013699999079</v>
      </c>
      <c r="P90" s="61">
        <v>9.8765895473373888E-4</v>
      </c>
      <c r="Q90" s="1"/>
      <c r="R90" s="2"/>
    </row>
    <row r="91" spans="1:18" s="3" customFormat="1" x14ac:dyDescent="0.2">
      <c r="A91" s="10" t="s">
        <v>16</v>
      </c>
      <c r="B91" s="10">
        <v>133601.08497</v>
      </c>
      <c r="C91" s="42">
        <v>936403.27067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127000.91299</v>
      </c>
      <c r="L91" s="47">
        <v>923415.20973999996</v>
      </c>
      <c r="M91" s="12">
        <v>-21483.955439999991</v>
      </c>
      <c r="N91" s="82">
        <v>-0.16080674378373638</v>
      </c>
      <c r="O91" s="13">
        <v>-12988.060930000036</v>
      </c>
      <c r="P91" s="61">
        <v>-1.3870157587880905E-2</v>
      </c>
      <c r="Q91" s="1"/>
      <c r="R91" s="2"/>
    </row>
    <row r="92" spans="1:18" s="20" customFormat="1" x14ac:dyDescent="0.2">
      <c r="A92" s="6" t="s">
        <v>17</v>
      </c>
      <c r="B92" s="44">
        <v>925015.81182000006</v>
      </c>
      <c r="C92" s="36">
        <v>7377416.8478200007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934202.45128000004</v>
      </c>
      <c r="L92" s="47">
        <v>7068709.0047899997</v>
      </c>
      <c r="M92" s="12">
        <v>-5628.7727900000755</v>
      </c>
      <c r="N92" s="82">
        <v>-6.0850557558851381E-3</v>
      </c>
      <c r="O92" s="13">
        <v>-308707.84303000104</v>
      </c>
      <c r="P92" s="61">
        <v>-4.184497763891748E-2</v>
      </c>
      <c r="Q92" s="38"/>
      <c r="R92" s="63"/>
    </row>
    <row r="93" spans="1:18" s="3" customFormat="1" x14ac:dyDescent="0.2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87"/>
      <c r="O93" s="49"/>
      <c r="Q93" s="1"/>
      <c r="R93" s="2"/>
    </row>
    <row r="94" spans="1:18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84"/>
      <c r="Q94" s="1"/>
      <c r="R94" s="2"/>
    </row>
    <row r="95" spans="1:18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84"/>
      <c r="Q95" s="1"/>
      <c r="R95" s="2"/>
    </row>
    <row r="96" spans="1:18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84"/>
      <c r="Q96" s="1"/>
      <c r="R96" s="2"/>
    </row>
    <row r="99" spans="1:19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"/>
      <c r="R99" s="2"/>
    </row>
    <row r="100" spans="1:19" s="3" customFormat="1" x14ac:dyDescent="0.2">
      <c r="A100" s="155" t="s">
        <v>83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"/>
      <c r="R100" s="2"/>
    </row>
    <row r="101" spans="1:19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"/>
      <c r="R101" s="2"/>
    </row>
    <row r="102" spans="1:19" s="3" customFormat="1" x14ac:dyDescent="0.2">
      <c r="A102" s="93"/>
      <c r="B102" s="93"/>
      <c r="C102" s="93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93"/>
      <c r="Q102" s="1"/>
      <c r="R102" s="2"/>
    </row>
    <row r="103" spans="1:19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2"/>
      <c r="I103" s="162"/>
      <c r="J103" s="162"/>
      <c r="K103" s="162"/>
      <c r="L103" s="163"/>
      <c r="M103" s="161" t="s">
        <v>79</v>
      </c>
      <c r="N103" s="163"/>
      <c r="O103" s="158" t="s">
        <v>80</v>
      </c>
      <c r="P103" s="158"/>
      <c r="Q103" s="1"/>
      <c r="R103" s="2"/>
    </row>
    <row r="104" spans="1:19" s="3" customFormat="1" x14ac:dyDescent="0.2">
      <c r="A104" s="157"/>
      <c r="B104" s="6" t="s">
        <v>81</v>
      </c>
      <c r="C104" s="94" t="s">
        <v>82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73</v>
      </c>
      <c r="K104" s="8" t="s">
        <v>77</v>
      </c>
      <c r="L104" s="8" t="s">
        <v>78</v>
      </c>
      <c r="M104" s="8" t="s">
        <v>4</v>
      </c>
      <c r="N104" s="8" t="s">
        <v>5</v>
      </c>
      <c r="O104" s="9" t="s">
        <v>4</v>
      </c>
      <c r="P104" s="94" t="s">
        <v>5</v>
      </c>
      <c r="Q104" s="1"/>
      <c r="R104" s="2"/>
    </row>
    <row r="105" spans="1:19" s="3" customFormat="1" x14ac:dyDescent="0.2">
      <c r="A105" s="10" t="s">
        <v>6</v>
      </c>
      <c r="B105" s="10">
        <v>11554.241709999998</v>
      </c>
      <c r="C105" s="47">
        <v>47335.616620000001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0</v>
      </c>
      <c r="L105" s="47">
        <v>6881.1732099999999</v>
      </c>
      <c r="M105" s="12">
        <v>-11524.241709999998</v>
      </c>
      <c r="N105" s="59">
        <v>-0.9974035509423318</v>
      </c>
      <c r="O105" s="13">
        <v>-40454.44341</v>
      </c>
      <c r="P105" s="61">
        <v>-0.85463011361528141</v>
      </c>
      <c r="Q105" s="1"/>
      <c r="R105" s="2"/>
    </row>
    <row r="106" spans="1:19" s="3" customFormat="1" x14ac:dyDescent="0.2">
      <c r="A106" s="10" t="s">
        <v>7</v>
      </c>
      <c r="B106" s="10">
        <v>6118.0584600000002</v>
      </c>
      <c r="C106" s="47">
        <v>439474.70378999994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38242.548649999997</v>
      </c>
      <c r="L106" s="47">
        <v>268910.99195</v>
      </c>
      <c r="M106" s="12">
        <v>1402.0324599999994</v>
      </c>
      <c r="N106" s="59">
        <v>0.22916297207137171</v>
      </c>
      <c r="O106" s="13">
        <v>-170563.71183999995</v>
      </c>
      <c r="P106" s="61">
        <v>-0.38810814449402908</v>
      </c>
      <c r="Q106" s="1"/>
      <c r="R106" s="2"/>
    </row>
    <row r="107" spans="1:19" s="3" customFormat="1" x14ac:dyDescent="0.2">
      <c r="A107" s="10" t="s">
        <v>8</v>
      </c>
      <c r="B107" s="10">
        <v>12882.43288</v>
      </c>
      <c r="C107" s="47">
        <v>79517.283649999998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1659.21847</v>
      </c>
      <c r="L107" s="47">
        <v>79182.374800000005</v>
      </c>
      <c r="M107" s="12">
        <v>2804.30609</v>
      </c>
      <c r="N107" s="59">
        <v>0.21768451007058531</v>
      </c>
      <c r="O107" s="13">
        <v>-334.90884999999253</v>
      </c>
      <c r="P107" s="61">
        <v>-4.2117742788362333E-3</v>
      </c>
      <c r="Q107" s="1"/>
      <c r="R107" s="51"/>
      <c r="S107" s="52"/>
    </row>
    <row r="108" spans="1:19" s="3" customFormat="1" x14ac:dyDescent="0.2">
      <c r="A108" s="10" t="s">
        <v>9</v>
      </c>
      <c r="B108" s="10">
        <v>6884.5455899999997</v>
      </c>
      <c r="C108" s="47">
        <v>71896.013049999994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6077.1176799999994</v>
      </c>
      <c r="L108" s="47">
        <v>75614.658670000004</v>
      </c>
      <c r="M108" s="12">
        <v>8549.1908299999996</v>
      </c>
      <c r="N108" s="59">
        <v>1.2417944972893991</v>
      </c>
      <c r="O108" s="13">
        <v>3718.6456200000102</v>
      </c>
      <c r="P108" s="61">
        <v>5.1722556818468934E-2</v>
      </c>
      <c r="Q108" s="1"/>
      <c r="R108" s="2"/>
    </row>
    <row r="109" spans="1:19" s="3" customFormat="1" x14ac:dyDescent="0.2">
      <c r="A109" s="10" t="s">
        <v>10</v>
      </c>
      <c r="B109" s="10">
        <v>6695</v>
      </c>
      <c r="C109" s="47">
        <v>14628.935090000001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2893.4526900000001</v>
      </c>
      <c r="L109" s="47">
        <v>17975.462769999998</v>
      </c>
      <c r="M109" s="12">
        <v>-5422.1721600000001</v>
      </c>
      <c r="N109" s="59">
        <v>-0.8098838177744585</v>
      </c>
      <c r="O109" s="13">
        <v>3346.5276799999974</v>
      </c>
      <c r="P109" s="61">
        <v>0.22876085370613253</v>
      </c>
      <c r="Q109" s="1"/>
      <c r="R109" s="2"/>
    </row>
    <row r="110" spans="1:19" s="3" customFormat="1" x14ac:dyDescent="0.2">
      <c r="A110" s="10" t="s">
        <v>11</v>
      </c>
      <c r="B110" s="10">
        <v>69</v>
      </c>
      <c r="C110" s="47">
        <v>4484.8605500000003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5020.2274200000002</v>
      </c>
      <c r="L110" s="47">
        <v>34693.352160000002</v>
      </c>
      <c r="M110" s="12">
        <v>1751.001</v>
      </c>
      <c r="N110" s="59">
        <v>25.37682608695652</v>
      </c>
      <c r="O110" s="13">
        <v>30208.491610000001</v>
      </c>
      <c r="P110" s="61">
        <v>6.7356590630225952</v>
      </c>
      <c r="Q110" s="1"/>
      <c r="R110" s="2"/>
    </row>
    <row r="111" spans="1:19" s="3" customFormat="1" x14ac:dyDescent="0.2">
      <c r="A111" s="10" t="s">
        <v>12</v>
      </c>
      <c r="B111" s="10">
        <v>379798.59628999996</v>
      </c>
      <c r="C111" s="47">
        <v>3788872.98618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668449.16781999997</v>
      </c>
      <c r="L111" s="47">
        <v>4152777.7228499996</v>
      </c>
      <c r="M111" s="12">
        <v>99273.737470000051</v>
      </c>
      <c r="N111" s="59">
        <v>0.26138521426813899</v>
      </c>
      <c r="O111" s="13">
        <v>363904.73666999955</v>
      </c>
      <c r="P111" s="61">
        <v>9.6045641539674209E-2</v>
      </c>
      <c r="Q111" s="1"/>
      <c r="R111" s="2"/>
    </row>
    <row r="112" spans="1:19" s="3" customFormat="1" x14ac:dyDescent="0.2">
      <c r="A112" s="10" t="s">
        <v>13</v>
      </c>
      <c r="B112" s="10">
        <v>222330.44256999998</v>
      </c>
      <c r="C112" s="47">
        <v>1630268.11399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558912.93316999997</v>
      </c>
      <c r="L112" s="47">
        <v>2726055.2389400001</v>
      </c>
      <c r="M112" s="12">
        <v>29631.844190000003</v>
      </c>
      <c r="N112" s="59">
        <v>0.13327839340161662</v>
      </c>
      <c r="O112" s="13">
        <v>1095787.1249500001</v>
      </c>
      <c r="P112" s="61">
        <v>0.67215147959197696</v>
      </c>
      <c r="Q112" s="1"/>
      <c r="R112" s="2"/>
    </row>
    <row r="113" spans="1:18" s="3" customFormat="1" x14ac:dyDescent="0.2">
      <c r="A113" s="10" t="s">
        <v>14</v>
      </c>
      <c r="B113" s="10">
        <v>47238.863890000001</v>
      </c>
      <c r="C113" s="47">
        <v>414466.90489999996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57648.987079999999</v>
      </c>
      <c r="L113" s="47">
        <v>385528.65086999995</v>
      </c>
      <c r="M113" s="12">
        <v>20093.946080000002</v>
      </c>
      <c r="N113" s="59">
        <v>0.42536895313127321</v>
      </c>
      <c r="O113" s="13">
        <v>-28938.254030000011</v>
      </c>
      <c r="P113" s="61">
        <v>-6.9820421577404534E-2</v>
      </c>
      <c r="Q113" s="1"/>
      <c r="R113" s="2"/>
    </row>
    <row r="114" spans="1:18" s="3" customFormat="1" x14ac:dyDescent="0.2">
      <c r="A114" s="10" t="s">
        <v>15</v>
      </c>
      <c r="B114" s="10">
        <v>63584.569080000001</v>
      </c>
      <c r="C114" s="47">
        <v>480045.03255999996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53080.073299999996</v>
      </c>
      <c r="L114" s="47">
        <v>514356.09897999995</v>
      </c>
      <c r="M114" s="12">
        <v>11011.143980000008</v>
      </c>
      <c r="N114" s="59">
        <v>0.17317321072265424</v>
      </c>
      <c r="O114" s="13">
        <v>34311.066419999988</v>
      </c>
      <c r="P114" s="61">
        <v>7.147468277512381E-2</v>
      </c>
      <c r="Q114" s="1"/>
      <c r="R114" s="2"/>
    </row>
    <row r="115" spans="1:18" s="3" customFormat="1" x14ac:dyDescent="0.2">
      <c r="A115" s="10" t="s">
        <v>16</v>
      </c>
      <c r="B115" s="10">
        <v>106981.08118000001</v>
      </c>
      <c r="C115" s="47">
        <v>758563.65585999994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134546.64174000002</v>
      </c>
      <c r="L115" s="47">
        <v>952071.58474000008</v>
      </c>
      <c r="M115" s="12">
        <v>30203.654849999992</v>
      </c>
      <c r="N115" s="59">
        <v>0.28232706677530328</v>
      </c>
      <c r="O115" s="13">
        <v>193507.92888000014</v>
      </c>
      <c r="P115" s="61">
        <v>0.25509781200974624</v>
      </c>
      <c r="Q115" s="1"/>
      <c r="R115" s="2"/>
    </row>
    <row r="116" spans="1:18" s="3" customFormat="1" x14ac:dyDescent="0.2">
      <c r="A116" s="6" t="s">
        <v>17</v>
      </c>
      <c r="B116" s="44">
        <v>864136.83165000007</v>
      </c>
      <c r="C116" s="48">
        <v>7729554.1062400006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1526530.3680199997</v>
      </c>
      <c r="L116" s="47">
        <v>9214047.3099399991</v>
      </c>
      <c r="M116" s="12">
        <v>187774.44307999988</v>
      </c>
      <c r="N116" s="59">
        <v>0.21729711800555895</v>
      </c>
      <c r="O116" s="13">
        <v>1484493.2036999986</v>
      </c>
      <c r="P116" s="61">
        <v>0.1920541836302796</v>
      </c>
      <c r="Q116" s="1"/>
      <c r="R116" s="2"/>
    </row>
    <row r="117" spans="1:18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84"/>
      <c r="Q117" s="1"/>
      <c r="R117" s="2"/>
    </row>
    <row r="118" spans="1:18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84"/>
      <c r="Q118" s="1"/>
      <c r="R118" s="2"/>
    </row>
    <row r="119" spans="1:18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84"/>
      <c r="O119" s="15"/>
      <c r="Q119" s="1"/>
      <c r="R119" s="2"/>
    </row>
    <row r="120" spans="1:18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84"/>
      <c r="Q120" s="1"/>
      <c r="R120" s="2"/>
    </row>
  </sheetData>
  <mergeCells count="40">
    <mergeCell ref="A2:P2"/>
    <mergeCell ref="A3:P3"/>
    <mergeCell ref="A4:P4"/>
    <mergeCell ref="A6:A7"/>
    <mergeCell ref="B6:C6"/>
    <mergeCell ref="D6:L6"/>
    <mergeCell ref="M6:N6"/>
    <mergeCell ref="O6:P6"/>
    <mergeCell ref="A27:P27"/>
    <mergeCell ref="A28:P28"/>
    <mergeCell ref="A29:P29"/>
    <mergeCell ref="A31:A32"/>
    <mergeCell ref="B31:C31"/>
    <mergeCell ref="D31:L31"/>
    <mergeCell ref="M31:N31"/>
    <mergeCell ref="O31:P31"/>
    <mergeCell ref="A51:P51"/>
    <mergeCell ref="A52:P52"/>
    <mergeCell ref="A53:P53"/>
    <mergeCell ref="A55:A56"/>
    <mergeCell ref="B55:C55"/>
    <mergeCell ref="D55:L55"/>
    <mergeCell ref="M55:N55"/>
    <mergeCell ref="O55:P55"/>
    <mergeCell ref="A75:P75"/>
    <mergeCell ref="A76:P76"/>
    <mergeCell ref="A77:P77"/>
    <mergeCell ref="A79:A80"/>
    <mergeCell ref="B79:C79"/>
    <mergeCell ref="D79:L79"/>
    <mergeCell ref="M79:N79"/>
    <mergeCell ref="O79:P79"/>
    <mergeCell ref="A99:P99"/>
    <mergeCell ref="A100:P100"/>
    <mergeCell ref="A101:P101"/>
    <mergeCell ref="A103:A104"/>
    <mergeCell ref="B103:C103"/>
    <mergeCell ref="D103:L103"/>
    <mergeCell ref="M103:N103"/>
    <mergeCell ref="O103:P103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0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1.5703125" style="29" customWidth="1"/>
    <col min="2" max="2" width="11.5703125" style="29" customWidth="1"/>
    <col min="3" max="3" width="14.42578125" style="29" customWidth="1"/>
    <col min="4" max="4" width="10" style="53" customWidth="1"/>
    <col min="5" max="5" width="9.5703125" style="53" customWidth="1"/>
    <col min="6" max="6" width="10.28515625" style="53" customWidth="1"/>
    <col min="7" max="7" width="9.85546875" style="53" customWidth="1"/>
    <col min="8" max="8" width="10" style="53" customWidth="1"/>
    <col min="9" max="9" width="10.5703125" style="53" customWidth="1"/>
    <col min="10" max="10" width="9.5703125" style="53" customWidth="1"/>
    <col min="11" max="12" width="10.140625" style="53" customWidth="1"/>
    <col min="13" max="13" width="14.42578125" style="53" customWidth="1"/>
    <col min="14" max="14" width="11.5703125" style="53" customWidth="1"/>
    <col min="15" max="15" width="8.28515625" style="90" customWidth="1"/>
    <col min="16" max="16" width="12.42578125" style="29" customWidth="1"/>
    <col min="17" max="17" width="10" style="29" customWidth="1"/>
    <col min="18" max="18" width="11.42578125" style="27"/>
    <col min="19" max="19" width="11.42578125" style="28"/>
    <col min="20" max="16384" width="11.42578125" style="29"/>
  </cols>
  <sheetData>
    <row r="2" spans="1:21" s="3" customFormat="1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"/>
      <c r="S2" s="2"/>
    </row>
    <row r="3" spans="1:21" s="3" customFormat="1" x14ac:dyDescent="0.2">
      <c r="A3" s="155" t="s">
        <v>85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"/>
      <c r="S3" s="2"/>
    </row>
    <row r="4" spans="1:21" s="3" customFormat="1" x14ac:dyDescent="0.2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"/>
      <c r="S4" s="2"/>
    </row>
    <row r="5" spans="1:21" s="3" customFormat="1" x14ac:dyDescent="0.2">
      <c r="A5" s="96"/>
      <c r="B5" s="96"/>
      <c r="C5" s="9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96"/>
      <c r="Q5" s="96"/>
      <c r="R5" s="1"/>
      <c r="S5" s="2"/>
    </row>
    <row r="6" spans="1:21" s="3" customFormat="1" x14ac:dyDescent="0.2">
      <c r="A6" s="156" t="s">
        <v>2</v>
      </c>
      <c r="B6" s="158" t="s">
        <v>3</v>
      </c>
      <c r="C6" s="158"/>
      <c r="D6" s="161" t="s">
        <v>25</v>
      </c>
      <c r="E6" s="162"/>
      <c r="F6" s="162"/>
      <c r="G6" s="162"/>
      <c r="H6" s="162"/>
      <c r="I6" s="162"/>
      <c r="J6" s="162"/>
      <c r="K6" s="162"/>
      <c r="L6" s="162"/>
      <c r="M6" s="163"/>
      <c r="N6" s="161" t="s">
        <v>87</v>
      </c>
      <c r="O6" s="163"/>
      <c r="P6" s="158" t="s">
        <v>88</v>
      </c>
      <c r="Q6" s="158"/>
      <c r="R6" s="1"/>
      <c r="S6" s="2"/>
    </row>
    <row r="7" spans="1:21" s="3" customFormat="1" x14ac:dyDescent="0.2">
      <c r="A7" s="157"/>
      <c r="B7" s="98" t="s">
        <v>89</v>
      </c>
      <c r="C7" s="97" t="s">
        <v>90</v>
      </c>
      <c r="D7" s="8" t="s">
        <v>28</v>
      </c>
      <c r="E7" s="8" t="s">
        <v>35</v>
      </c>
      <c r="F7" s="8" t="s">
        <v>43</v>
      </c>
      <c r="G7" s="8" t="s">
        <v>50</v>
      </c>
      <c r="H7" s="8" t="s">
        <v>58</v>
      </c>
      <c r="I7" s="8" t="s">
        <v>68</v>
      </c>
      <c r="J7" s="8" t="s">
        <v>73</v>
      </c>
      <c r="K7" s="8" t="s">
        <v>77</v>
      </c>
      <c r="L7" s="8" t="s">
        <v>84</v>
      </c>
      <c r="M7" s="8" t="s">
        <v>86</v>
      </c>
      <c r="N7" s="8" t="s">
        <v>4</v>
      </c>
      <c r="O7" s="8" t="s">
        <v>5</v>
      </c>
      <c r="P7" s="9" t="s">
        <v>4</v>
      </c>
      <c r="Q7" s="97" t="s">
        <v>5</v>
      </c>
      <c r="R7" s="1"/>
      <c r="S7" s="2"/>
    </row>
    <row r="8" spans="1:21" s="3" customFormat="1" x14ac:dyDescent="0.2">
      <c r="A8" s="10" t="s">
        <v>6</v>
      </c>
      <c r="B8" s="11">
        <v>85339.653999999995</v>
      </c>
      <c r="C8" s="12">
        <v>663791.86914999993</v>
      </c>
      <c r="D8" s="12">
        <v>15680.485060000001</v>
      </c>
      <c r="E8" s="12">
        <v>150010</v>
      </c>
      <c r="F8" s="12">
        <v>215930.16722999999</v>
      </c>
      <c r="G8" s="12">
        <v>732.0053200000001</v>
      </c>
      <c r="H8" s="12">
        <v>41577.612549999998</v>
      </c>
      <c r="I8" s="12">
        <v>22144.97378</v>
      </c>
      <c r="J8" s="12">
        <v>14975.53285</v>
      </c>
      <c r="K8" s="12">
        <v>12980.87988</v>
      </c>
      <c r="L8" s="12">
        <v>18166.634550000002</v>
      </c>
      <c r="M8" s="12">
        <v>492198.29122000007</v>
      </c>
      <c r="N8" s="12">
        <f>+L8-B8</f>
        <v>-67173.019449999993</v>
      </c>
      <c r="O8" s="59">
        <f>+L8/B8-1</f>
        <v>-0.78712551904651495</v>
      </c>
      <c r="P8" s="13">
        <f>+M8-C8</f>
        <v>-171593.57792999985</v>
      </c>
      <c r="Q8" s="61">
        <f>+M8/C8-1</f>
        <v>-0.25850509158801416</v>
      </c>
      <c r="R8" s="1"/>
      <c r="S8" s="2"/>
      <c r="T8" s="15"/>
      <c r="U8" s="15"/>
    </row>
    <row r="9" spans="1:21" s="3" customFormat="1" x14ac:dyDescent="0.2">
      <c r="A9" s="10" t="s">
        <v>7</v>
      </c>
      <c r="B9" s="11">
        <v>57118.22941</v>
      </c>
      <c r="C9" s="12">
        <v>1091289.9673599999</v>
      </c>
      <c r="D9" s="12">
        <v>63524.791700000002</v>
      </c>
      <c r="E9" s="12">
        <v>56876.977679999996</v>
      </c>
      <c r="F9" s="12">
        <v>48089.236079999995</v>
      </c>
      <c r="G9" s="12">
        <v>64252.257590000001</v>
      </c>
      <c r="H9" s="12">
        <v>52480.007560000005</v>
      </c>
      <c r="I9" s="12">
        <v>151373.00579</v>
      </c>
      <c r="J9" s="12">
        <v>38101.88809</v>
      </c>
      <c r="K9" s="12">
        <v>63176.301249999997</v>
      </c>
      <c r="L9" s="12">
        <v>254445.43777000002</v>
      </c>
      <c r="M9" s="12">
        <v>792319.90351000009</v>
      </c>
      <c r="N9" s="12">
        <f t="shared" ref="N9:N19" si="0">+L9-B9</f>
        <v>197327.20836000002</v>
      </c>
      <c r="O9" s="59">
        <f t="shared" ref="O9:O19" si="1">+L9/B9-1</f>
        <v>3.4547150778005884</v>
      </c>
      <c r="P9" s="13">
        <f t="shared" ref="P9:P19" si="2">+M9-C9</f>
        <v>-298970.0638499998</v>
      </c>
      <c r="Q9" s="61">
        <f t="shared" ref="Q9:Q19" si="3">+M9/C9-1</f>
        <v>-0.27396024227479598</v>
      </c>
      <c r="R9" s="1"/>
      <c r="S9" s="2"/>
      <c r="T9" s="15"/>
      <c r="U9" s="15"/>
    </row>
    <row r="10" spans="1:21" s="3" customFormat="1" x14ac:dyDescent="0.2">
      <c r="A10" s="10" t="s">
        <v>8</v>
      </c>
      <c r="B10" s="11">
        <v>23937.440050000001</v>
      </c>
      <c r="C10" s="12">
        <v>200125.76992000002</v>
      </c>
      <c r="D10" s="12">
        <v>22999.973460000001</v>
      </c>
      <c r="E10" s="12">
        <v>15530.463880000001</v>
      </c>
      <c r="F10" s="12">
        <v>15493.526089999999</v>
      </c>
      <c r="G10" s="12">
        <v>41578.884610000008</v>
      </c>
      <c r="H10" s="12">
        <v>13944.182870000001</v>
      </c>
      <c r="I10" s="12">
        <v>22503.747609999999</v>
      </c>
      <c r="J10" s="12">
        <v>24899.704590000005</v>
      </c>
      <c r="K10" s="12">
        <v>13860.38861</v>
      </c>
      <c r="L10" s="12">
        <v>22044.709350000001</v>
      </c>
      <c r="M10" s="12">
        <v>192855.58107000001</v>
      </c>
      <c r="N10" s="12">
        <f t="shared" si="0"/>
        <v>-1892.7307000000001</v>
      </c>
      <c r="O10" s="59">
        <f t="shared" si="1"/>
        <v>-7.906988784291491E-2</v>
      </c>
      <c r="P10" s="13">
        <f t="shared" si="2"/>
        <v>-7270.1888500000059</v>
      </c>
      <c r="Q10" s="61">
        <f t="shared" si="3"/>
        <v>-3.6328099339261732E-2</v>
      </c>
      <c r="R10" s="1"/>
      <c r="S10" s="2"/>
      <c r="T10" s="15"/>
      <c r="U10" s="15"/>
    </row>
    <row r="11" spans="1:21" s="3" customFormat="1" x14ac:dyDescent="0.2">
      <c r="A11" s="10" t="s">
        <v>9</v>
      </c>
      <c r="B11" s="11">
        <v>69623.33520999999</v>
      </c>
      <c r="C11" s="12">
        <v>421847.62755000003</v>
      </c>
      <c r="D11" s="12">
        <v>49806.095780000003</v>
      </c>
      <c r="E11" s="12">
        <v>33494.990469999997</v>
      </c>
      <c r="F11" s="12">
        <v>43620.325570000001</v>
      </c>
      <c r="G11" s="12">
        <v>37170.438750000001</v>
      </c>
      <c r="H11" s="12">
        <v>48549.152439999998</v>
      </c>
      <c r="I11" s="12">
        <v>38190.992760000001</v>
      </c>
      <c r="J11" s="12">
        <v>62947.04247</v>
      </c>
      <c r="K11" s="12">
        <v>32204.73878</v>
      </c>
      <c r="L11" s="12">
        <v>41406.958359999997</v>
      </c>
      <c r="M11" s="12">
        <v>387390.73538000003</v>
      </c>
      <c r="N11" s="12">
        <f t="shared" si="0"/>
        <v>-28216.376849999993</v>
      </c>
      <c r="O11" s="59">
        <f t="shared" si="1"/>
        <v>-0.4052718354398408</v>
      </c>
      <c r="P11" s="13">
        <f t="shared" si="2"/>
        <v>-34456.892170000006</v>
      </c>
      <c r="Q11" s="61">
        <f t="shared" si="3"/>
        <v>-8.1680895943680443E-2</v>
      </c>
      <c r="R11" s="1"/>
      <c r="S11" s="2"/>
      <c r="T11" s="15"/>
      <c r="U11" s="15"/>
    </row>
    <row r="12" spans="1:21" s="3" customFormat="1" x14ac:dyDescent="0.2">
      <c r="A12" s="10" t="s">
        <v>10</v>
      </c>
      <c r="B12" s="11">
        <v>4358.8300300000001</v>
      </c>
      <c r="C12" s="12">
        <v>45148.84607</v>
      </c>
      <c r="D12" s="12">
        <v>4302.1433200000001</v>
      </c>
      <c r="E12" s="12">
        <v>12505.442660000001</v>
      </c>
      <c r="F12" s="12">
        <v>2213.9320499999999</v>
      </c>
      <c r="G12" s="12">
        <v>5434.8240999999998</v>
      </c>
      <c r="H12" s="12">
        <v>10044.00049</v>
      </c>
      <c r="I12" s="12">
        <v>4511.9835000000003</v>
      </c>
      <c r="J12" s="12">
        <v>3597.3471399999999</v>
      </c>
      <c r="K12" s="12">
        <v>4661.0019499999999</v>
      </c>
      <c r="L12" s="12">
        <v>3725.89662</v>
      </c>
      <c r="M12" s="12">
        <v>50996.571829999993</v>
      </c>
      <c r="N12" s="12">
        <f t="shared" si="0"/>
        <v>-632.93341000000009</v>
      </c>
      <c r="O12" s="59">
        <f t="shared" si="1"/>
        <v>-0.14520717845013109</v>
      </c>
      <c r="P12" s="13">
        <f t="shared" si="2"/>
        <v>5847.7257599999939</v>
      </c>
      <c r="Q12" s="61">
        <f t="shared" si="3"/>
        <v>0.12952104580776047</v>
      </c>
      <c r="R12" s="1"/>
      <c r="S12" s="2"/>
      <c r="T12" s="15"/>
      <c r="U12" s="15"/>
    </row>
    <row r="13" spans="1:21" s="3" customFormat="1" x14ac:dyDescent="0.2">
      <c r="A13" s="10" t="s">
        <v>11</v>
      </c>
      <c r="B13" s="11">
        <v>259.86063999999999</v>
      </c>
      <c r="C13" s="12">
        <v>10645.653350000001</v>
      </c>
      <c r="D13" s="12">
        <v>5571.1888799999997</v>
      </c>
      <c r="E13" s="12">
        <v>6255.1390700000002</v>
      </c>
      <c r="F13" s="12">
        <v>2839.95118</v>
      </c>
      <c r="G13" s="12">
        <v>6574.1668200000004</v>
      </c>
      <c r="H13" s="12">
        <v>5567.1078099999995</v>
      </c>
      <c r="I13" s="12">
        <v>3716.9351299999998</v>
      </c>
      <c r="J13" s="12">
        <v>2255.3666800000001</v>
      </c>
      <c r="K13" s="12">
        <v>6118.3275199999998</v>
      </c>
      <c r="L13" s="12">
        <v>10999.886710000001</v>
      </c>
      <c r="M13" s="12">
        <v>49898.069799999997</v>
      </c>
      <c r="N13" s="12">
        <f t="shared" si="0"/>
        <v>10740.02607</v>
      </c>
      <c r="O13" s="59">
        <f t="shared" si="1"/>
        <v>41.329945427672314</v>
      </c>
      <c r="P13" s="13">
        <f t="shared" si="2"/>
        <v>39252.416449999997</v>
      </c>
      <c r="Q13" s="61">
        <f t="shared" si="3"/>
        <v>3.6871777766462772</v>
      </c>
      <c r="R13" s="1"/>
      <c r="S13" s="2"/>
      <c r="T13" s="15"/>
      <c r="U13" s="15"/>
    </row>
    <row r="14" spans="1:21" s="3" customFormat="1" x14ac:dyDescent="0.2">
      <c r="A14" s="10" t="s">
        <v>12</v>
      </c>
      <c r="B14" s="11">
        <v>833744.93134000013</v>
      </c>
      <c r="C14" s="12">
        <v>7922140.4239600003</v>
      </c>
      <c r="D14" s="12">
        <v>990171.26341000001</v>
      </c>
      <c r="E14" s="12">
        <v>856680.24626000004</v>
      </c>
      <c r="F14" s="12">
        <v>821253.65595000004</v>
      </c>
      <c r="G14" s="12">
        <v>893025.27815999999</v>
      </c>
      <c r="H14" s="12">
        <v>887903.98368999991</v>
      </c>
      <c r="I14" s="12">
        <v>880014.16740999999</v>
      </c>
      <c r="J14" s="12">
        <v>959396.32441000012</v>
      </c>
      <c r="K14" s="12">
        <v>1162280.1509399998</v>
      </c>
      <c r="L14" s="12">
        <v>994866.85624999995</v>
      </c>
      <c r="M14" s="12">
        <v>8445591.9264800008</v>
      </c>
      <c r="N14" s="12">
        <f t="shared" si="0"/>
        <v>161121.92490999983</v>
      </c>
      <c r="O14" s="59">
        <f t="shared" si="1"/>
        <v>0.19325085988953927</v>
      </c>
      <c r="P14" s="13">
        <f t="shared" si="2"/>
        <v>523451.50252000056</v>
      </c>
      <c r="Q14" s="61">
        <f t="shared" si="3"/>
        <v>6.6074504427724445E-2</v>
      </c>
      <c r="R14" s="1"/>
      <c r="S14" s="2"/>
      <c r="T14" s="15"/>
      <c r="U14" s="15"/>
    </row>
    <row r="15" spans="1:21" s="3" customFormat="1" x14ac:dyDescent="0.2">
      <c r="A15" s="10" t="s">
        <v>13</v>
      </c>
      <c r="B15" s="11">
        <v>445819.75579000002</v>
      </c>
      <c r="C15" s="12">
        <v>2851437.35604</v>
      </c>
      <c r="D15" s="12">
        <v>489210.25536000001</v>
      </c>
      <c r="E15" s="12">
        <v>397595.51587</v>
      </c>
      <c r="F15" s="12">
        <v>441249.38612999994</v>
      </c>
      <c r="G15" s="12">
        <v>392076.75244999997</v>
      </c>
      <c r="H15" s="12">
        <v>424529.99647999997</v>
      </c>
      <c r="I15" s="12">
        <v>409541.78839999996</v>
      </c>
      <c r="J15" s="12">
        <v>373423.98440999998</v>
      </c>
      <c r="K15" s="12">
        <v>739831.8468399999</v>
      </c>
      <c r="L15" s="12">
        <v>413043.70621999999</v>
      </c>
      <c r="M15" s="12">
        <v>4080503.2321600001</v>
      </c>
      <c r="N15" s="12">
        <f t="shared" si="0"/>
        <v>-32776.049570000032</v>
      </c>
      <c r="O15" s="59">
        <f t="shared" si="1"/>
        <v>-7.3518611825356017E-2</v>
      </c>
      <c r="P15" s="13">
        <f t="shared" si="2"/>
        <v>1229065.8761200001</v>
      </c>
      <c r="Q15" s="61">
        <f t="shared" si="3"/>
        <v>0.43103379897740202</v>
      </c>
      <c r="R15" s="1"/>
      <c r="S15" s="2"/>
      <c r="T15" s="15"/>
      <c r="U15" s="15"/>
    </row>
    <row r="16" spans="1:21" s="3" customFormat="1" x14ac:dyDescent="0.2">
      <c r="A16" s="10" t="s">
        <v>14</v>
      </c>
      <c r="B16" s="11">
        <v>192598.53050999998</v>
      </c>
      <c r="C16" s="12">
        <v>1778293.2205099997</v>
      </c>
      <c r="D16" s="12">
        <v>177258.62493000002</v>
      </c>
      <c r="E16" s="12">
        <v>172662.96603000001</v>
      </c>
      <c r="F16" s="12">
        <v>156586.88646000001</v>
      </c>
      <c r="G16" s="12">
        <v>188912.43556000001</v>
      </c>
      <c r="H16" s="12">
        <v>182136.89794</v>
      </c>
      <c r="I16" s="12">
        <v>178805.31161999999</v>
      </c>
      <c r="J16" s="12">
        <v>208944.81904</v>
      </c>
      <c r="K16" s="12">
        <v>217191.93030000001</v>
      </c>
      <c r="L16" s="12">
        <v>191074.81724999999</v>
      </c>
      <c r="M16" s="12">
        <v>1673574.6891300001</v>
      </c>
      <c r="N16" s="12">
        <f t="shared" si="0"/>
        <v>-1523.7132599999895</v>
      </c>
      <c r="O16" s="59">
        <f t="shared" si="1"/>
        <v>-7.91134416220729E-3</v>
      </c>
      <c r="P16" s="13">
        <f t="shared" si="2"/>
        <v>-104718.53137999959</v>
      </c>
      <c r="Q16" s="61">
        <f t="shared" si="3"/>
        <v>-5.8887100379299229E-2</v>
      </c>
      <c r="R16" s="1"/>
      <c r="S16" s="2"/>
      <c r="T16" s="15"/>
      <c r="U16" s="15"/>
    </row>
    <row r="17" spans="1:21" s="3" customFormat="1" x14ac:dyDescent="0.2">
      <c r="A17" s="10" t="s">
        <v>15</v>
      </c>
      <c r="B17" s="11">
        <v>182796.49677</v>
      </c>
      <c r="C17" s="12">
        <v>1809266.7271200002</v>
      </c>
      <c r="D17" s="12">
        <v>208358.14719999998</v>
      </c>
      <c r="E17" s="12">
        <v>174386.31822999998</v>
      </c>
      <c r="F17" s="12">
        <v>258579.53646999999</v>
      </c>
      <c r="G17" s="12">
        <v>213606.98243999999</v>
      </c>
      <c r="H17" s="12">
        <v>199673.96218</v>
      </c>
      <c r="I17" s="12">
        <v>233269.60121000002</v>
      </c>
      <c r="J17" s="12">
        <v>203186.01102999999</v>
      </c>
      <c r="K17" s="12">
        <v>170748.02643999999</v>
      </c>
      <c r="L17" s="12">
        <v>107381.13293000001</v>
      </c>
      <c r="M17" s="12">
        <v>1769189.7181299999</v>
      </c>
      <c r="N17" s="12">
        <f t="shared" si="0"/>
        <v>-75415.363839999991</v>
      </c>
      <c r="O17" s="59">
        <f t="shared" si="1"/>
        <v>-0.41256460146985119</v>
      </c>
      <c r="P17" s="13">
        <f t="shared" si="2"/>
        <v>-40077.008990000235</v>
      </c>
      <c r="Q17" s="61">
        <f t="shared" si="3"/>
        <v>-2.215096778670933E-2</v>
      </c>
      <c r="R17" s="1"/>
      <c r="S17" s="2"/>
      <c r="T17" s="15"/>
      <c r="U17" s="15"/>
    </row>
    <row r="18" spans="1:21" s="3" customFormat="1" x14ac:dyDescent="0.2">
      <c r="A18" s="10" t="s">
        <v>16</v>
      </c>
      <c r="B18" s="11">
        <v>251943.29180000001</v>
      </c>
      <c r="C18" s="12">
        <v>2243307.1020200001</v>
      </c>
      <c r="D18" s="12">
        <v>221798.62138999999</v>
      </c>
      <c r="E18" s="12">
        <v>261488.49531999999</v>
      </c>
      <c r="F18" s="12">
        <v>246051.35522</v>
      </c>
      <c r="G18" s="12">
        <v>273556.54521000001</v>
      </c>
      <c r="H18" s="12">
        <v>287745.97683</v>
      </c>
      <c r="I18" s="12">
        <v>267747.56430000003</v>
      </c>
      <c r="J18" s="12">
        <v>286116.35252999997</v>
      </c>
      <c r="K18" s="12">
        <v>299724.84224000003</v>
      </c>
      <c r="L18" s="12">
        <v>272844.71698000003</v>
      </c>
      <c r="M18" s="12">
        <v>2417074.4700199999</v>
      </c>
      <c r="N18" s="12">
        <f t="shared" si="0"/>
        <v>20901.42518000002</v>
      </c>
      <c r="O18" s="59">
        <f t="shared" si="1"/>
        <v>8.2960832299485032E-2</v>
      </c>
      <c r="P18" s="13">
        <f t="shared" si="2"/>
        <v>173767.36799999978</v>
      </c>
      <c r="Q18" s="61">
        <f t="shared" si="3"/>
        <v>7.7460356561760868E-2</v>
      </c>
      <c r="R18" s="1"/>
      <c r="S18" s="2"/>
      <c r="T18" s="15"/>
      <c r="U18" s="15"/>
    </row>
    <row r="19" spans="1:21" s="20" customFormat="1" x14ac:dyDescent="0.2">
      <c r="A19" s="98" t="s">
        <v>17</v>
      </c>
      <c r="B19" s="16">
        <v>2147540.35555</v>
      </c>
      <c r="C19" s="17">
        <v>19037294.563049998</v>
      </c>
      <c r="D19" s="17">
        <v>2248681.5904899999</v>
      </c>
      <c r="E19" s="17">
        <v>2137486.5554700005</v>
      </c>
      <c r="F19" s="17">
        <v>2251907.9584299996</v>
      </c>
      <c r="G19" s="17">
        <v>2116920.5710099996</v>
      </c>
      <c r="H19" s="17">
        <v>2154152.8808399998</v>
      </c>
      <c r="I19" s="17">
        <v>2211820.0715100002</v>
      </c>
      <c r="J19" s="17">
        <v>2177844.3732399996</v>
      </c>
      <c r="K19" s="17">
        <v>2722778.4347499995</v>
      </c>
      <c r="L19" s="17">
        <v>2330000.7529900004</v>
      </c>
      <c r="M19" s="12">
        <v>20351593.188729998</v>
      </c>
      <c r="N19" s="12">
        <f t="shared" si="0"/>
        <v>182460.39744000044</v>
      </c>
      <c r="O19" s="59">
        <f t="shared" si="1"/>
        <v>8.4962499991424467E-2</v>
      </c>
      <c r="P19" s="13">
        <f t="shared" si="2"/>
        <v>1314298.6256799996</v>
      </c>
      <c r="Q19" s="61">
        <f t="shared" si="3"/>
        <v>6.9038098944529613E-2</v>
      </c>
      <c r="R19" s="38"/>
      <c r="S19" s="63"/>
      <c r="T19" s="64"/>
      <c r="U19" s="64"/>
    </row>
    <row r="20" spans="1:21" s="3" customFormat="1" x14ac:dyDescent="0.2"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83"/>
      <c r="P20" s="21"/>
      <c r="Q20" s="73"/>
      <c r="R20" s="1"/>
      <c r="S20" s="2"/>
      <c r="T20" s="15"/>
      <c r="U20" s="15"/>
    </row>
    <row r="21" spans="1:21" s="3" customFormat="1" x14ac:dyDescent="0.2">
      <c r="A21" s="3" t="s">
        <v>18</v>
      </c>
      <c r="B21" s="22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3"/>
      <c r="N21" s="23"/>
      <c r="O21" s="92"/>
      <c r="R21" s="1"/>
      <c r="S21" s="2"/>
      <c r="T21" s="15"/>
      <c r="U21" s="15"/>
    </row>
    <row r="22" spans="1:21" s="3" customFormat="1" x14ac:dyDescent="0.2">
      <c r="A22" s="3" t="s">
        <v>19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1"/>
      <c r="S22" s="2"/>
      <c r="T22" s="15"/>
      <c r="U22" s="15"/>
    </row>
    <row r="23" spans="1:21" s="3" customFormat="1" x14ac:dyDescent="0.2">
      <c r="A23" s="3" t="s">
        <v>20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1"/>
      <c r="S23" s="2"/>
      <c r="T23" s="15"/>
      <c r="U23" s="15"/>
    </row>
    <row r="24" spans="1:21" s="3" customFormat="1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1"/>
      <c r="S24" s="2"/>
    </row>
    <row r="25" spans="1:2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86"/>
      <c r="P25" s="26"/>
      <c r="Q25" s="26"/>
      <c r="R25" s="26"/>
      <c r="S25" s="26"/>
    </row>
    <row r="26" spans="1:2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86"/>
      <c r="P26" s="26"/>
      <c r="Q26" s="26"/>
    </row>
    <row r="27" spans="1:21" s="3" customFormat="1" x14ac:dyDescent="0.2">
      <c r="A27" s="155" t="s">
        <v>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"/>
      <c r="S27" s="2"/>
    </row>
    <row r="28" spans="1:21" s="3" customFormat="1" x14ac:dyDescent="0.2">
      <c r="A28" s="155" t="s">
        <v>85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"/>
      <c r="S28" s="2"/>
    </row>
    <row r="29" spans="1:21" s="3" customFormat="1" x14ac:dyDescent="0.2">
      <c r="A29" s="155" t="s">
        <v>1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"/>
      <c r="S29" s="2"/>
    </row>
    <row r="30" spans="1:21" s="3" customFormat="1" x14ac:dyDescent="0.2">
      <c r="A30" s="96"/>
      <c r="B30" s="96"/>
      <c r="C30" s="9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6"/>
      <c r="R30" s="1"/>
      <c r="S30" s="2"/>
    </row>
    <row r="31" spans="1:21" s="3" customFormat="1" x14ac:dyDescent="0.2">
      <c r="A31" s="156" t="s">
        <v>2</v>
      </c>
      <c r="B31" s="159" t="s">
        <v>21</v>
      </c>
      <c r="C31" s="160"/>
      <c r="D31" s="161" t="s">
        <v>29</v>
      </c>
      <c r="E31" s="162"/>
      <c r="F31" s="162"/>
      <c r="G31" s="162"/>
      <c r="H31" s="162"/>
      <c r="I31" s="162"/>
      <c r="J31" s="162"/>
      <c r="K31" s="162"/>
      <c r="L31" s="162"/>
      <c r="M31" s="163"/>
      <c r="N31" s="161" t="s">
        <v>87</v>
      </c>
      <c r="O31" s="163"/>
      <c r="P31" s="158" t="s">
        <v>88</v>
      </c>
      <c r="Q31" s="158"/>
      <c r="R31" s="1"/>
      <c r="S31" s="2"/>
    </row>
    <row r="32" spans="1:21" s="3" customFormat="1" x14ac:dyDescent="0.2">
      <c r="A32" s="157"/>
      <c r="B32" s="98" t="s">
        <v>89</v>
      </c>
      <c r="C32" s="97" t="s">
        <v>90</v>
      </c>
      <c r="D32" s="8" t="s">
        <v>28</v>
      </c>
      <c r="E32" s="8" t="s">
        <v>35</v>
      </c>
      <c r="F32" s="8" t="s">
        <v>43</v>
      </c>
      <c r="G32" s="8" t="s">
        <v>50</v>
      </c>
      <c r="H32" s="8" t="s">
        <v>58</v>
      </c>
      <c r="I32" s="8" t="s">
        <v>68</v>
      </c>
      <c r="J32" s="8" t="s">
        <v>73</v>
      </c>
      <c r="K32" s="8" t="s">
        <v>77</v>
      </c>
      <c r="L32" s="8" t="s">
        <v>84</v>
      </c>
      <c r="M32" s="8" t="s">
        <v>86</v>
      </c>
      <c r="N32" s="8" t="s">
        <v>4</v>
      </c>
      <c r="O32" s="8" t="s">
        <v>5</v>
      </c>
      <c r="P32" s="9" t="s">
        <v>4</v>
      </c>
      <c r="Q32" s="97" t="s">
        <v>5</v>
      </c>
      <c r="R32" s="1"/>
      <c r="S32" s="30"/>
    </row>
    <row r="33" spans="1:19" s="3" customFormat="1" x14ac:dyDescent="0.2">
      <c r="A33" s="10" t="s">
        <v>6</v>
      </c>
      <c r="B33" s="12">
        <v>65000</v>
      </c>
      <c r="C33" s="12">
        <v>595845.59852999996</v>
      </c>
      <c r="D33" s="31">
        <v>15000</v>
      </c>
      <c r="E33" s="31">
        <v>150000</v>
      </c>
      <c r="F33" s="31">
        <v>215000</v>
      </c>
      <c r="G33" s="31">
        <v>0</v>
      </c>
      <c r="H33" s="31">
        <v>7646.1300300000003</v>
      </c>
      <c r="I33" s="31">
        <v>0</v>
      </c>
      <c r="J33" s="31">
        <v>0</v>
      </c>
      <c r="K33" s="42">
        <v>0</v>
      </c>
      <c r="L33" s="42">
        <v>0</v>
      </c>
      <c r="M33" s="42">
        <v>387646.13003</v>
      </c>
      <c r="N33" s="75">
        <f>+L33-B33</f>
        <v>-65000</v>
      </c>
      <c r="O33" s="59">
        <f>+L33/B33-1</f>
        <v>-1</v>
      </c>
      <c r="P33" s="76">
        <f>+M33-C33</f>
        <v>-208199.46849999996</v>
      </c>
      <c r="Q33" s="61">
        <f>+M33/C33-1</f>
        <v>-0.3494184886380719</v>
      </c>
      <c r="R33" s="1"/>
      <c r="S33" s="2"/>
    </row>
    <row r="34" spans="1:19" s="3" customFormat="1" x14ac:dyDescent="0.2">
      <c r="A34" s="10" t="s">
        <v>7</v>
      </c>
      <c r="B34" s="12">
        <v>4660</v>
      </c>
      <c r="C34" s="12">
        <v>131140.79200000002</v>
      </c>
      <c r="D34" s="31">
        <v>0</v>
      </c>
      <c r="E34" s="31">
        <v>5000</v>
      </c>
      <c r="F34" s="31">
        <v>5000</v>
      </c>
      <c r="G34" s="31">
        <v>40000</v>
      </c>
      <c r="H34" s="31">
        <v>5010</v>
      </c>
      <c r="I34" s="31">
        <v>8000</v>
      </c>
      <c r="J34" s="31">
        <v>0</v>
      </c>
      <c r="K34" s="42">
        <v>10000</v>
      </c>
      <c r="L34" s="42">
        <v>33455.599999999999</v>
      </c>
      <c r="M34" s="42">
        <v>106465.60000000001</v>
      </c>
      <c r="N34" s="75">
        <f t="shared" ref="N34:N44" si="4">+L34-B34</f>
        <v>28795.599999999999</v>
      </c>
      <c r="O34" s="59">
        <f t="shared" ref="O34:O44" si="5">+L34/B34-1</f>
        <v>6.1793133047210294</v>
      </c>
      <c r="P34" s="76">
        <f t="shared" ref="P34:P44" si="6">+M34-C34</f>
        <v>-24675.19200000001</v>
      </c>
      <c r="Q34" s="61">
        <f t="shared" ref="Q34:Q44" si="7">+M34/C34-1</f>
        <v>-0.18815802179995988</v>
      </c>
      <c r="R34" s="1"/>
      <c r="S34" s="2"/>
    </row>
    <row r="35" spans="1:19" s="3" customFormat="1" x14ac:dyDescent="0.2">
      <c r="A35" s="10" t="s">
        <v>8</v>
      </c>
      <c r="B35" s="12">
        <v>7738.57438</v>
      </c>
      <c r="C35" s="12">
        <v>40116.566829999996</v>
      </c>
      <c r="D35" s="34">
        <v>9959.8804999999993</v>
      </c>
      <c r="E35" s="34">
        <v>5876.9757399999999</v>
      </c>
      <c r="F35" s="34">
        <v>3441.1393800000001</v>
      </c>
      <c r="G35" s="34">
        <v>3652.9951299999998</v>
      </c>
      <c r="H35" s="34">
        <v>5951.4680199999993</v>
      </c>
      <c r="I35" s="34">
        <v>6374.1584299999995</v>
      </c>
      <c r="J35" s="34">
        <v>6841.6622100000004</v>
      </c>
      <c r="K35" s="34">
        <v>7162.0731999999998</v>
      </c>
      <c r="L35" s="34">
        <v>14536.59043</v>
      </c>
      <c r="M35" s="42">
        <v>63796.943039999998</v>
      </c>
      <c r="N35" s="75">
        <f t="shared" si="4"/>
        <v>6798.0160500000002</v>
      </c>
      <c r="O35" s="59">
        <f t="shared" si="5"/>
        <v>0.87845844934554984</v>
      </c>
      <c r="P35" s="76">
        <f t="shared" si="6"/>
        <v>23680.376210000002</v>
      </c>
      <c r="Q35" s="61">
        <f t="shared" si="7"/>
        <v>0.59028920172429422</v>
      </c>
      <c r="R35" s="1"/>
      <c r="S35" s="2"/>
    </row>
    <row r="36" spans="1:19" s="3" customFormat="1" x14ac:dyDescent="0.2">
      <c r="A36" s="10" t="s">
        <v>9</v>
      </c>
      <c r="B36" s="12">
        <v>25309.734940000002</v>
      </c>
      <c r="C36" s="12">
        <v>136578.85592</v>
      </c>
      <c r="D36" s="34">
        <v>11409.865159999999</v>
      </c>
      <c r="E36" s="34">
        <v>11192.878839999999</v>
      </c>
      <c r="F36" s="34">
        <v>10657.334859999999</v>
      </c>
      <c r="G36" s="34">
        <v>12720.070159999999</v>
      </c>
      <c r="H36" s="34">
        <v>14055.523039999998</v>
      </c>
      <c r="I36" s="34">
        <v>14817.060369999999</v>
      </c>
      <c r="J36" s="34">
        <v>16340.3235</v>
      </c>
      <c r="K36" s="34">
        <v>16169.596210000002</v>
      </c>
      <c r="L36" s="34">
        <v>12587.17829</v>
      </c>
      <c r="M36" s="42">
        <v>119949.83043</v>
      </c>
      <c r="N36" s="75">
        <f t="shared" si="4"/>
        <v>-12722.556650000002</v>
      </c>
      <c r="O36" s="59">
        <f t="shared" si="5"/>
        <v>-0.50267443259127242</v>
      </c>
      <c r="P36" s="76">
        <f t="shared" si="6"/>
        <v>-16629.02549</v>
      </c>
      <c r="Q36" s="61">
        <f t="shared" si="7"/>
        <v>-0.12175402537959701</v>
      </c>
      <c r="R36" s="1"/>
      <c r="S36" s="2"/>
    </row>
    <row r="37" spans="1:19" s="3" customFormat="1" x14ac:dyDescent="0.2">
      <c r="A37" s="10" t="s">
        <v>10</v>
      </c>
      <c r="B37" s="12">
        <v>0</v>
      </c>
      <c r="C37" s="12">
        <v>0</v>
      </c>
      <c r="D37" s="34">
        <v>0</v>
      </c>
      <c r="E37" s="34">
        <v>695.49495999999999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42">
        <v>695.49495999999999</v>
      </c>
      <c r="N37" s="75">
        <f t="shared" si="4"/>
        <v>0</v>
      </c>
      <c r="O37" s="59" t="e">
        <f t="shared" si="5"/>
        <v>#DIV/0!</v>
      </c>
      <c r="P37" s="76">
        <f t="shared" si="6"/>
        <v>695.49495999999999</v>
      </c>
      <c r="Q37" s="61" t="e">
        <f t="shared" si="7"/>
        <v>#DIV/0!</v>
      </c>
      <c r="R37" s="1"/>
      <c r="S37" s="2"/>
    </row>
    <row r="38" spans="1:19" s="3" customFormat="1" x14ac:dyDescent="0.2">
      <c r="A38" s="10" t="s">
        <v>11</v>
      </c>
      <c r="B38" s="12">
        <v>0</v>
      </c>
      <c r="C38" s="12">
        <v>20</v>
      </c>
      <c r="D38" s="34">
        <v>0</v>
      </c>
      <c r="E38" s="34">
        <v>20</v>
      </c>
      <c r="F38" s="34">
        <v>40</v>
      </c>
      <c r="G38" s="34">
        <v>30</v>
      </c>
      <c r="H38" s="34">
        <v>0</v>
      </c>
      <c r="I38" s="34">
        <v>0</v>
      </c>
      <c r="J38" s="34">
        <v>0</v>
      </c>
      <c r="K38" s="34">
        <v>30</v>
      </c>
      <c r="L38" s="34">
        <v>0</v>
      </c>
      <c r="M38" s="42">
        <v>120</v>
      </c>
      <c r="N38" s="75">
        <f t="shared" si="4"/>
        <v>0</v>
      </c>
      <c r="O38" s="59" t="e">
        <f t="shared" si="5"/>
        <v>#DIV/0!</v>
      </c>
      <c r="P38" s="76">
        <f t="shared" si="6"/>
        <v>100</v>
      </c>
      <c r="Q38" s="61">
        <f t="shared" si="7"/>
        <v>5</v>
      </c>
      <c r="R38" s="1"/>
      <c r="S38" s="2"/>
    </row>
    <row r="39" spans="1:19" s="3" customFormat="1" x14ac:dyDescent="0.2">
      <c r="A39" s="10" t="s">
        <v>12</v>
      </c>
      <c r="B39" s="12">
        <v>46188.888189999998</v>
      </c>
      <c r="C39" s="12">
        <v>112264.44335999999</v>
      </c>
      <c r="D39" s="34">
        <v>9722.843710000001</v>
      </c>
      <c r="E39" s="34">
        <v>16844.037549999997</v>
      </c>
      <c r="F39" s="34">
        <v>7151.3825199999992</v>
      </c>
      <c r="G39" s="34">
        <v>10397.183919999999</v>
      </c>
      <c r="H39" s="34">
        <v>9738.0619200000001</v>
      </c>
      <c r="I39" s="34">
        <v>14524.514929999999</v>
      </c>
      <c r="J39" s="34">
        <v>13718.67232</v>
      </c>
      <c r="K39" s="34">
        <v>88002.07209999999</v>
      </c>
      <c r="L39" s="34">
        <v>19335.665990000001</v>
      </c>
      <c r="M39" s="42">
        <v>189434.43495999998</v>
      </c>
      <c r="N39" s="75">
        <f t="shared" si="4"/>
        <v>-26853.222199999997</v>
      </c>
      <c r="O39" s="59">
        <f t="shared" si="5"/>
        <v>-0.58137840619886982</v>
      </c>
      <c r="P39" s="76">
        <f t="shared" si="6"/>
        <v>77169.991599999994</v>
      </c>
      <c r="Q39" s="61">
        <f t="shared" si="7"/>
        <v>0.68739477336148092</v>
      </c>
      <c r="R39" s="1"/>
      <c r="S39" s="2"/>
    </row>
    <row r="40" spans="1:19" s="3" customFormat="1" x14ac:dyDescent="0.2">
      <c r="A40" s="10" t="s">
        <v>13</v>
      </c>
      <c r="B40" s="12">
        <v>11713.425310000001</v>
      </c>
      <c r="C40" s="12">
        <v>286832.82644000003</v>
      </c>
      <c r="D40" s="34">
        <v>57780.597409999995</v>
      </c>
      <c r="E40" s="34">
        <v>29277.326100000002</v>
      </c>
      <c r="F40" s="34">
        <v>13381.28053</v>
      </c>
      <c r="G40" s="34">
        <v>1484.7541999999999</v>
      </c>
      <c r="H40" s="34">
        <v>45567.583570000003</v>
      </c>
      <c r="I40" s="34">
        <v>10732.785089999999</v>
      </c>
      <c r="J40" s="34">
        <v>71531.163629999995</v>
      </c>
      <c r="K40" s="34">
        <v>47029.512270000007</v>
      </c>
      <c r="L40" s="34">
        <v>19875.439460000001</v>
      </c>
      <c r="M40" s="42">
        <v>296660.44226000004</v>
      </c>
      <c r="N40" s="75">
        <f t="shared" si="4"/>
        <v>8162.0141500000009</v>
      </c>
      <c r="O40" s="59">
        <f t="shared" si="5"/>
        <v>0.69680848547622665</v>
      </c>
      <c r="P40" s="76">
        <f t="shared" si="6"/>
        <v>9827.6158200000064</v>
      </c>
      <c r="Q40" s="61">
        <f t="shared" si="7"/>
        <v>3.4262521281035241E-2</v>
      </c>
      <c r="R40" s="1"/>
      <c r="S40" s="2"/>
    </row>
    <row r="41" spans="1:19" s="3" customFormat="1" x14ac:dyDescent="0.2">
      <c r="A41" s="10" t="s">
        <v>14</v>
      </c>
      <c r="B41" s="12">
        <v>43095.020449999996</v>
      </c>
      <c r="C41" s="12">
        <v>364435.09787</v>
      </c>
      <c r="D41" s="34">
        <v>45679.313889999998</v>
      </c>
      <c r="E41" s="34">
        <v>44260.640850000003</v>
      </c>
      <c r="F41" s="34">
        <v>36232.645450000004</v>
      </c>
      <c r="G41" s="34">
        <v>64410.323770000003</v>
      </c>
      <c r="H41" s="34">
        <v>48104.836960000001</v>
      </c>
      <c r="I41" s="34">
        <v>42503.516490000002</v>
      </c>
      <c r="J41" s="34">
        <v>47074.013789999997</v>
      </c>
      <c r="K41" s="34">
        <v>54074.050609999998</v>
      </c>
      <c r="L41" s="34">
        <v>47315.844090000006</v>
      </c>
      <c r="M41" s="42">
        <v>429655.18589999998</v>
      </c>
      <c r="N41" s="75">
        <f t="shared" si="4"/>
        <v>4220.8236400000096</v>
      </c>
      <c r="O41" s="59">
        <f t="shared" si="5"/>
        <v>9.7942258662973014E-2</v>
      </c>
      <c r="P41" s="76">
        <f t="shared" si="6"/>
        <v>65220.088029999984</v>
      </c>
      <c r="Q41" s="61">
        <f t="shared" si="7"/>
        <v>0.17896214829798063</v>
      </c>
      <c r="R41" s="1"/>
      <c r="S41" s="2"/>
    </row>
    <row r="42" spans="1:19" s="3" customFormat="1" x14ac:dyDescent="0.2">
      <c r="A42" s="10" t="s">
        <v>15</v>
      </c>
      <c r="B42" s="12">
        <v>722.58630000000005</v>
      </c>
      <c r="C42" s="12">
        <v>23580.418369999996</v>
      </c>
      <c r="D42" s="34">
        <v>416.60043000000002</v>
      </c>
      <c r="E42" s="34">
        <v>716.11102000000005</v>
      </c>
      <c r="F42" s="34">
        <v>882.68942000000004</v>
      </c>
      <c r="G42" s="34">
        <v>3600.05744</v>
      </c>
      <c r="H42" s="34">
        <v>823.91493999999989</v>
      </c>
      <c r="I42" s="34">
        <v>709.28526999999997</v>
      </c>
      <c r="J42" s="34">
        <v>14225.737060000001</v>
      </c>
      <c r="K42" s="34">
        <v>1401.0235500000001</v>
      </c>
      <c r="L42" s="34">
        <v>1129.63995</v>
      </c>
      <c r="M42" s="42">
        <v>23905.059080000003</v>
      </c>
      <c r="N42" s="75">
        <f t="shared" si="4"/>
        <v>407.05364999999995</v>
      </c>
      <c r="O42" s="59">
        <f t="shared" si="5"/>
        <v>0.56332876778870555</v>
      </c>
      <c r="P42" s="76">
        <f t="shared" si="6"/>
        <v>324.64071000000695</v>
      </c>
      <c r="Q42" s="61">
        <f t="shared" si="7"/>
        <v>1.3767385502075236E-2</v>
      </c>
      <c r="R42" s="1"/>
      <c r="S42" s="2"/>
    </row>
    <row r="43" spans="1:19" s="3" customFormat="1" x14ac:dyDescent="0.2">
      <c r="A43" s="10" t="s">
        <v>16</v>
      </c>
      <c r="B43" s="12">
        <v>40165.794390000003</v>
      </c>
      <c r="C43" s="12">
        <v>336562.67807999998</v>
      </c>
      <c r="D43" s="34">
        <v>24655.748360000001</v>
      </c>
      <c r="E43" s="34">
        <v>32861.728049999998</v>
      </c>
      <c r="F43" s="34">
        <v>28725.28226</v>
      </c>
      <c r="G43" s="34">
        <v>33687.356249999997</v>
      </c>
      <c r="H43" s="34">
        <v>40269.768990000004</v>
      </c>
      <c r="I43" s="34">
        <v>33551.300170000002</v>
      </c>
      <c r="J43" s="34">
        <v>36814.486969999998</v>
      </c>
      <c r="K43" s="34">
        <v>38177.287510000002</v>
      </c>
      <c r="L43" s="34">
        <v>35748.22064</v>
      </c>
      <c r="M43" s="42">
        <v>304491.17920000001</v>
      </c>
      <c r="N43" s="75">
        <f t="shared" si="4"/>
        <v>-4417.5737500000032</v>
      </c>
      <c r="O43" s="59">
        <f t="shared" si="5"/>
        <v>-0.10998347766028094</v>
      </c>
      <c r="P43" s="76">
        <f t="shared" si="6"/>
        <v>-32071.49887999997</v>
      </c>
      <c r="Q43" s="61">
        <f t="shared" si="7"/>
        <v>-9.5291311154758085E-2</v>
      </c>
      <c r="R43" s="1"/>
      <c r="S43" s="2"/>
    </row>
    <row r="44" spans="1:19" s="20" customFormat="1" x14ac:dyDescent="0.2">
      <c r="A44" s="98" t="s">
        <v>17</v>
      </c>
      <c r="B44" s="35">
        <v>244594.02395999999</v>
      </c>
      <c r="C44" s="17">
        <v>2027377.2773999996</v>
      </c>
      <c r="D44" s="36">
        <v>174624.84946000003</v>
      </c>
      <c r="E44" s="36">
        <v>296745.19310999999</v>
      </c>
      <c r="F44" s="36">
        <v>320511.75442000001</v>
      </c>
      <c r="G44" s="36">
        <v>169982.74087000001</v>
      </c>
      <c r="H44" s="36">
        <v>177167.28747000001</v>
      </c>
      <c r="I44" s="36">
        <v>131212.62075</v>
      </c>
      <c r="J44" s="36">
        <v>206546.05948</v>
      </c>
      <c r="K44" s="36">
        <v>262045.61544999998</v>
      </c>
      <c r="L44" s="36">
        <v>183984.17885000003</v>
      </c>
      <c r="M44" s="42">
        <v>1922820.2998600001</v>
      </c>
      <c r="N44" s="75">
        <f t="shared" si="4"/>
        <v>-60609.845109999966</v>
      </c>
      <c r="O44" s="59">
        <f t="shared" si="5"/>
        <v>-0.24779773491077561</v>
      </c>
      <c r="P44" s="76">
        <f t="shared" si="6"/>
        <v>-104556.97753999941</v>
      </c>
      <c r="Q44" s="61">
        <f t="shared" si="7"/>
        <v>-5.157253102594106E-2</v>
      </c>
      <c r="R44" s="38"/>
      <c r="S44" s="2"/>
    </row>
    <row r="45" spans="1:19" s="3" customFormat="1" x14ac:dyDescent="0.2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87"/>
      <c r="Q45" s="40"/>
      <c r="R45" s="1"/>
      <c r="S45" s="2"/>
    </row>
    <row r="46" spans="1:19" s="3" customFormat="1" x14ac:dyDescent="0.2">
      <c r="A46" s="3" t="s">
        <v>18</v>
      </c>
      <c r="B46" s="22"/>
      <c r="C46" s="22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84"/>
      <c r="Q46" s="39"/>
      <c r="R46" s="1"/>
      <c r="S46" s="2"/>
    </row>
    <row r="47" spans="1:19" s="3" customFormat="1" x14ac:dyDescent="0.2">
      <c r="A47" s="3" t="s">
        <v>19</v>
      </c>
      <c r="B47" s="22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84"/>
      <c r="Q47" s="40"/>
      <c r="R47" s="1"/>
      <c r="S47" s="2"/>
    </row>
    <row r="48" spans="1:19" s="3" customFormat="1" x14ac:dyDescent="0.2">
      <c r="A48" s="3" t="s">
        <v>20</v>
      </c>
      <c r="B48" s="22"/>
      <c r="C48" s="2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84"/>
      <c r="Q48" s="40"/>
      <c r="R48" s="1"/>
      <c r="S48" s="2"/>
    </row>
    <row r="51" spans="1:19" s="3" customFormat="1" x14ac:dyDescent="0.2">
      <c r="A51" s="155" t="s">
        <v>0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"/>
      <c r="S51" s="2"/>
    </row>
    <row r="52" spans="1:19" s="3" customFormat="1" x14ac:dyDescent="0.2">
      <c r="A52" s="155" t="s">
        <v>85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"/>
      <c r="S52" s="2"/>
    </row>
    <row r="53" spans="1:19" s="3" customFormat="1" x14ac:dyDescent="0.2">
      <c r="A53" s="155" t="s">
        <v>1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"/>
      <c r="S53" s="2"/>
    </row>
    <row r="54" spans="1:19" s="3" customFormat="1" x14ac:dyDescent="0.2">
      <c r="A54" s="96"/>
      <c r="B54" s="96"/>
      <c r="C54" s="9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96"/>
      <c r="R54" s="1"/>
      <c r="S54" s="2"/>
    </row>
    <row r="55" spans="1:19" s="3" customFormat="1" x14ac:dyDescent="0.2">
      <c r="A55" s="156" t="s">
        <v>2</v>
      </c>
      <c r="B55" s="158" t="s">
        <v>22</v>
      </c>
      <c r="C55" s="158"/>
      <c r="D55" s="161" t="s">
        <v>30</v>
      </c>
      <c r="E55" s="162"/>
      <c r="F55" s="162"/>
      <c r="G55" s="162"/>
      <c r="H55" s="162"/>
      <c r="I55" s="162"/>
      <c r="J55" s="162"/>
      <c r="K55" s="162"/>
      <c r="L55" s="162"/>
      <c r="M55" s="163"/>
      <c r="N55" s="161" t="s">
        <v>87</v>
      </c>
      <c r="O55" s="163"/>
      <c r="P55" s="158" t="s">
        <v>88</v>
      </c>
      <c r="Q55" s="158"/>
      <c r="R55" s="1"/>
      <c r="S55" s="2"/>
    </row>
    <row r="56" spans="1:19" s="3" customFormat="1" x14ac:dyDescent="0.2">
      <c r="A56" s="157"/>
      <c r="B56" s="98" t="s">
        <v>89</v>
      </c>
      <c r="C56" s="97" t="s">
        <v>90</v>
      </c>
      <c r="D56" s="8" t="s">
        <v>28</v>
      </c>
      <c r="E56" s="8" t="s">
        <v>35</v>
      </c>
      <c r="F56" s="8" t="s">
        <v>43</v>
      </c>
      <c r="G56" s="8" t="s">
        <v>50</v>
      </c>
      <c r="H56" s="8" t="s">
        <v>58</v>
      </c>
      <c r="I56" s="8" t="s">
        <v>68</v>
      </c>
      <c r="J56" s="8" t="s">
        <v>73</v>
      </c>
      <c r="K56" s="8" t="s">
        <v>77</v>
      </c>
      <c r="L56" s="8" t="s">
        <v>84</v>
      </c>
      <c r="M56" s="8" t="s">
        <v>86</v>
      </c>
      <c r="N56" s="8" t="s">
        <v>4</v>
      </c>
      <c r="O56" s="8" t="s">
        <v>5</v>
      </c>
      <c r="P56" s="9" t="s">
        <v>4</v>
      </c>
      <c r="Q56" s="97" t="s">
        <v>5</v>
      </c>
      <c r="R56" s="1"/>
      <c r="S56" s="2"/>
    </row>
    <row r="57" spans="1:19" s="3" customFormat="1" x14ac:dyDescent="0.2">
      <c r="A57" s="10" t="s">
        <v>6</v>
      </c>
      <c r="B57" s="10">
        <v>20339.653999999999</v>
      </c>
      <c r="C57" s="41">
        <v>67946.270619999996</v>
      </c>
      <c r="D57" s="42">
        <v>680.48506000000009</v>
      </c>
      <c r="E57" s="42">
        <v>10</v>
      </c>
      <c r="F57" s="42">
        <v>930.16723000000002</v>
      </c>
      <c r="G57" s="42">
        <v>732.0053200000001</v>
      </c>
      <c r="H57" s="42">
        <v>33931.482519999998</v>
      </c>
      <c r="I57" s="42">
        <v>22144.97378</v>
      </c>
      <c r="J57" s="42">
        <v>14975.53285</v>
      </c>
      <c r="K57" s="42">
        <v>12980.87988</v>
      </c>
      <c r="L57" s="42">
        <v>18166.634550000002</v>
      </c>
      <c r="M57" s="42">
        <v>104552.16119</v>
      </c>
      <c r="N57" s="42">
        <f>+L57-B57</f>
        <v>-2173.0194499999961</v>
      </c>
      <c r="O57" s="69">
        <f>+L57/B57-1</f>
        <v>-0.10683659859700645</v>
      </c>
      <c r="P57" s="43">
        <f>+M57-C57</f>
        <v>36605.890570000003</v>
      </c>
      <c r="Q57" s="33">
        <f>+M57/C57-1</f>
        <v>0.53874760507054309</v>
      </c>
      <c r="R57" s="1"/>
      <c r="S57" s="2"/>
    </row>
    <row r="58" spans="1:19" s="3" customFormat="1" x14ac:dyDescent="0.2">
      <c r="A58" s="10" t="s">
        <v>7</v>
      </c>
      <c r="B58" s="10">
        <v>52458.22941</v>
      </c>
      <c r="C58" s="41">
        <v>960149.17535999988</v>
      </c>
      <c r="D58" s="42">
        <v>63524.791700000002</v>
      </c>
      <c r="E58" s="42">
        <v>51876.977679999996</v>
      </c>
      <c r="F58" s="42">
        <v>43089.236079999995</v>
      </c>
      <c r="G58" s="42">
        <v>24252.257590000001</v>
      </c>
      <c r="H58" s="42">
        <v>47470.007560000005</v>
      </c>
      <c r="I58" s="42">
        <v>143373.00579</v>
      </c>
      <c r="J58" s="42">
        <v>38101.88809</v>
      </c>
      <c r="K58" s="42">
        <v>53176.301249999997</v>
      </c>
      <c r="L58" s="42">
        <v>220989.83777000001</v>
      </c>
      <c r="M58" s="42">
        <v>685854.30351</v>
      </c>
      <c r="N58" s="42">
        <f t="shared" ref="N58:N68" si="8">+L58-B58</f>
        <v>168531.60836000001</v>
      </c>
      <c r="O58" s="69">
        <f t="shared" ref="O58:O68" si="9">+L58/B58-1</f>
        <v>3.2126819806059483</v>
      </c>
      <c r="P58" s="43">
        <f t="shared" ref="P58:P68" si="10">+M58-C58</f>
        <v>-274294.87184999988</v>
      </c>
      <c r="Q58" s="33">
        <f t="shared" ref="Q58:Q68" si="11">+M58/C58-1</f>
        <v>-0.28567943283100283</v>
      </c>
      <c r="R58" s="1"/>
      <c r="S58" s="2"/>
    </row>
    <row r="59" spans="1:19" s="3" customFormat="1" x14ac:dyDescent="0.2">
      <c r="A59" s="10" t="s">
        <v>8</v>
      </c>
      <c r="B59" s="10">
        <v>16198.865669999999</v>
      </c>
      <c r="C59" s="41">
        <v>160009.20309</v>
      </c>
      <c r="D59" s="42">
        <v>13040.092960000002</v>
      </c>
      <c r="E59" s="42">
        <v>9653.4881400000013</v>
      </c>
      <c r="F59" s="42">
        <v>12052.386710000001</v>
      </c>
      <c r="G59" s="42">
        <v>37925.889480000005</v>
      </c>
      <c r="H59" s="42">
        <v>7992.7148500000003</v>
      </c>
      <c r="I59" s="42">
        <v>16129.589179999999</v>
      </c>
      <c r="J59" s="42">
        <v>18058.042380000003</v>
      </c>
      <c r="K59" s="42">
        <v>6698.3154100000002</v>
      </c>
      <c r="L59" s="42">
        <v>7508.1189199999999</v>
      </c>
      <c r="M59" s="42">
        <v>129058.63803</v>
      </c>
      <c r="N59" s="42">
        <f t="shared" si="8"/>
        <v>-8690.7467499999984</v>
      </c>
      <c r="O59" s="69">
        <f t="shared" si="9"/>
        <v>-0.5365034149332506</v>
      </c>
      <c r="P59" s="43">
        <f t="shared" si="10"/>
        <v>-30950.565059999994</v>
      </c>
      <c r="Q59" s="33">
        <f t="shared" si="11"/>
        <v>-0.19342990566980889</v>
      </c>
      <c r="R59" s="1"/>
      <c r="S59" s="2"/>
    </row>
    <row r="60" spans="1:19" s="3" customFormat="1" x14ac:dyDescent="0.2">
      <c r="A60" s="10" t="s">
        <v>9</v>
      </c>
      <c r="B60" s="10">
        <v>44313.600269999995</v>
      </c>
      <c r="C60" s="41">
        <v>285268.77162999997</v>
      </c>
      <c r="D60" s="42">
        <v>38396.230620000002</v>
      </c>
      <c r="E60" s="42">
        <v>22302.111629999999</v>
      </c>
      <c r="F60" s="42">
        <v>32962.990709999998</v>
      </c>
      <c r="G60" s="42">
        <v>24450.368589999998</v>
      </c>
      <c r="H60" s="42">
        <v>34493.629399999998</v>
      </c>
      <c r="I60" s="42">
        <v>23373.932390000002</v>
      </c>
      <c r="J60" s="42">
        <v>46606.718970000002</v>
      </c>
      <c r="K60" s="42">
        <v>16035.14257</v>
      </c>
      <c r="L60" s="42">
        <v>28819.780070000001</v>
      </c>
      <c r="M60" s="42">
        <v>267440.90495</v>
      </c>
      <c r="N60" s="42">
        <f t="shared" si="8"/>
        <v>-15493.820199999995</v>
      </c>
      <c r="O60" s="69">
        <f t="shared" si="9"/>
        <v>-0.34964029339970382</v>
      </c>
      <c r="P60" s="43">
        <f t="shared" si="10"/>
        <v>-17827.866679999977</v>
      </c>
      <c r="Q60" s="33">
        <f t="shared" si="11"/>
        <v>-6.2494981761000878E-2</v>
      </c>
      <c r="R60" s="1"/>
      <c r="S60" s="2"/>
    </row>
    <row r="61" spans="1:19" s="3" customFormat="1" x14ac:dyDescent="0.2">
      <c r="A61" s="10" t="s">
        <v>10</v>
      </c>
      <c r="B61" s="10">
        <v>4358.8300300000001</v>
      </c>
      <c r="C61" s="41">
        <v>45148.84607</v>
      </c>
      <c r="D61" s="42">
        <v>4302.1433200000001</v>
      </c>
      <c r="E61" s="42">
        <v>11809.947700000001</v>
      </c>
      <c r="F61" s="42">
        <v>2213.9320499999999</v>
      </c>
      <c r="G61" s="42">
        <v>5434.8240999999998</v>
      </c>
      <c r="H61" s="42">
        <v>10044.00049</v>
      </c>
      <c r="I61" s="42">
        <v>4511.9835000000003</v>
      </c>
      <c r="J61" s="42">
        <v>3597.3471399999999</v>
      </c>
      <c r="K61" s="42">
        <v>4661.0019499999999</v>
      </c>
      <c r="L61" s="42">
        <v>3725.89662</v>
      </c>
      <c r="M61" s="42">
        <v>50301.076869999997</v>
      </c>
      <c r="N61" s="42">
        <f t="shared" si="8"/>
        <v>-632.93341000000009</v>
      </c>
      <c r="O61" s="69">
        <f t="shared" si="9"/>
        <v>-0.14520717845013109</v>
      </c>
      <c r="P61" s="43">
        <f t="shared" si="10"/>
        <v>5152.2307999999975</v>
      </c>
      <c r="Q61" s="33">
        <f t="shared" si="11"/>
        <v>0.11411655553747346</v>
      </c>
      <c r="R61" s="1"/>
      <c r="S61" s="2"/>
    </row>
    <row r="62" spans="1:19" s="3" customFormat="1" x14ac:dyDescent="0.2">
      <c r="A62" s="10" t="s">
        <v>11</v>
      </c>
      <c r="B62" s="10">
        <v>259.86063999999999</v>
      </c>
      <c r="C62" s="41">
        <v>10625.653350000001</v>
      </c>
      <c r="D62" s="42">
        <v>5571.1888799999997</v>
      </c>
      <c r="E62" s="42">
        <v>6235.1390700000002</v>
      </c>
      <c r="F62" s="42">
        <v>2799.95118</v>
      </c>
      <c r="G62" s="42">
        <v>6544.1668200000004</v>
      </c>
      <c r="H62" s="42">
        <v>5567.1078099999995</v>
      </c>
      <c r="I62" s="42">
        <v>3716.9351299999998</v>
      </c>
      <c r="J62" s="42">
        <v>2255.3666800000001</v>
      </c>
      <c r="K62" s="42">
        <v>6088.3275199999998</v>
      </c>
      <c r="L62" s="42">
        <v>10999.886710000001</v>
      </c>
      <c r="M62" s="42">
        <v>49778.069799999997</v>
      </c>
      <c r="N62" s="42">
        <f t="shared" si="8"/>
        <v>10740.02607</v>
      </c>
      <c r="O62" s="69">
        <f t="shared" si="9"/>
        <v>41.329945427672314</v>
      </c>
      <c r="P62" s="43">
        <f t="shared" si="10"/>
        <v>39152.416449999997</v>
      </c>
      <c r="Q62" s="33">
        <f t="shared" si="11"/>
        <v>3.6847067338216899</v>
      </c>
      <c r="R62" s="1"/>
      <c r="S62" s="2"/>
    </row>
    <row r="63" spans="1:19" s="3" customFormat="1" x14ac:dyDescent="0.2">
      <c r="A63" s="10" t="s">
        <v>12</v>
      </c>
      <c r="B63" s="10">
        <v>787556.04315000004</v>
      </c>
      <c r="C63" s="41">
        <v>7809875.9806000004</v>
      </c>
      <c r="D63" s="42">
        <v>980448.41969999997</v>
      </c>
      <c r="E63" s="42">
        <v>839836.20871000004</v>
      </c>
      <c r="F63" s="42">
        <v>814102.27343000006</v>
      </c>
      <c r="G63" s="42">
        <v>882628.09424000001</v>
      </c>
      <c r="H63" s="42">
        <v>878165.92177000002</v>
      </c>
      <c r="I63" s="42">
        <v>865489.65248000005</v>
      </c>
      <c r="J63" s="42">
        <v>945677.65208999999</v>
      </c>
      <c r="K63" s="42">
        <v>1074278.0788399999</v>
      </c>
      <c r="L63" s="42">
        <v>975531.19025999994</v>
      </c>
      <c r="M63" s="42">
        <v>8256157.4915199988</v>
      </c>
      <c r="N63" s="42">
        <f t="shared" si="8"/>
        <v>187975.1471099999</v>
      </c>
      <c r="O63" s="69">
        <f t="shared" si="9"/>
        <v>0.23868161351178618</v>
      </c>
      <c r="P63" s="43">
        <f t="shared" si="10"/>
        <v>446281.5109199984</v>
      </c>
      <c r="Q63" s="33">
        <f t="shared" si="11"/>
        <v>5.7143226349378295E-2</v>
      </c>
      <c r="R63" s="1"/>
      <c r="S63" s="2"/>
    </row>
    <row r="64" spans="1:19" s="3" customFormat="1" x14ac:dyDescent="0.2">
      <c r="A64" s="10" t="s">
        <v>13</v>
      </c>
      <c r="B64" s="10">
        <v>434106.33048</v>
      </c>
      <c r="C64" s="41">
        <v>2564604.5296</v>
      </c>
      <c r="D64" s="42">
        <v>431429.65794999996</v>
      </c>
      <c r="E64" s="42">
        <v>368318.18977</v>
      </c>
      <c r="F64" s="42">
        <v>427868.10559999995</v>
      </c>
      <c r="G64" s="42">
        <v>390591.99825</v>
      </c>
      <c r="H64" s="42">
        <v>378962.41290999996</v>
      </c>
      <c r="I64" s="42">
        <v>398809.00331</v>
      </c>
      <c r="J64" s="42">
        <v>301892.82077999995</v>
      </c>
      <c r="K64" s="42">
        <v>692802.33456999995</v>
      </c>
      <c r="L64" s="42">
        <v>393168.26675999997</v>
      </c>
      <c r="M64" s="42">
        <v>3783842.7898999993</v>
      </c>
      <c r="N64" s="42">
        <f t="shared" si="8"/>
        <v>-40938.063720000035</v>
      </c>
      <c r="O64" s="69">
        <f t="shared" si="9"/>
        <v>-9.4304231119444859E-2</v>
      </c>
      <c r="P64" s="43">
        <f t="shared" si="10"/>
        <v>1219238.2602999993</v>
      </c>
      <c r="Q64" s="33">
        <f t="shared" si="11"/>
        <v>0.47540985217325615</v>
      </c>
      <c r="R64" s="1"/>
      <c r="S64" s="2"/>
    </row>
    <row r="65" spans="1:20" s="3" customFormat="1" x14ac:dyDescent="0.2">
      <c r="A65" s="10" t="s">
        <v>14</v>
      </c>
      <c r="B65" s="10">
        <v>149503.51006</v>
      </c>
      <c r="C65" s="41">
        <v>1413858.12264</v>
      </c>
      <c r="D65" s="42">
        <v>131579.31104</v>
      </c>
      <c r="E65" s="42">
        <v>128402.32518000001</v>
      </c>
      <c r="F65" s="42">
        <v>120354.24101000001</v>
      </c>
      <c r="G65" s="42">
        <v>124502.11179</v>
      </c>
      <c r="H65" s="42">
        <v>134032.06097999998</v>
      </c>
      <c r="I65" s="42">
        <v>136301.79512999998</v>
      </c>
      <c r="J65" s="42">
        <v>161870.80525</v>
      </c>
      <c r="K65" s="42">
        <v>163117.87969</v>
      </c>
      <c r="L65" s="42">
        <v>143758.97315999999</v>
      </c>
      <c r="M65" s="42">
        <v>1243919.5032300001</v>
      </c>
      <c r="N65" s="42">
        <f t="shared" si="8"/>
        <v>-5744.5369000000064</v>
      </c>
      <c r="O65" s="69">
        <f t="shared" si="9"/>
        <v>-3.8424093840302209E-2</v>
      </c>
      <c r="P65" s="43">
        <f t="shared" si="10"/>
        <v>-169938.61940999981</v>
      </c>
      <c r="Q65" s="33">
        <f t="shared" si="11"/>
        <v>-0.12019495923161305</v>
      </c>
      <c r="R65" s="1"/>
      <c r="S65" s="2"/>
    </row>
    <row r="66" spans="1:20" s="3" customFormat="1" x14ac:dyDescent="0.2">
      <c r="A66" s="10" t="s">
        <v>15</v>
      </c>
      <c r="B66" s="10">
        <v>182073.91047</v>
      </c>
      <c r="C66" s="41">
        <v>1785686.3087499999</v>
      </c>
      <c r="D66" s="42">
        <v>207941.54676999999</v>
      </c>
      <c r="E66" s="42">
        <v>173670.20720999996</v>
      </c>
      <c r="F66" s="42">
        <v>257696.84705000001</v>
      </c>
      <c r="G66" s="42">
        <v>210006.92499999999</v>
      </c>
      <c r="H66" s="42">
        <v>198850.04724000001</v>
      </c>
      <c r="I66" s="42">
        <v>232560.31594</v>
      </c>
      <c r="J66" s="42">
        <v>188960.27397000001</v>
      </c>
      <c r="K66" s="42">
        <v>169347.00288999997</v>
      </c>
      <c r="L66" s="42">
        <v>106251.49298000001</v>
      </c>
      <c r="M66" s="42">
        <v>1745284.6590499997</v>
      </c>
      <c r="N66" s="42">
        <f t="shared" si="8"/>
        <v>-75822.417489999993</v>
      </c>
      <c r="O66" s="69">
        <f t="shared" si="9"/>
        <v>-0.41643757358906797</v>
      </c>
      <c r="P66" s="43">
        <f t="shared" si="10"/>
        <v>-40401.649700000184</v>
      </c>
      <c r="Q66" s="33">
        <f t="shared" si="11"/>
        <v>-2.2625278304497787E-2</v>
      </c>
      <c r="R66" s="1"/>
      <c r="S66" s="2"/>
    </row>
    <row r="67" spans="1:20" s="3" customFormat="1" x14ac:dyDescent="0.2">
      <c r="A67" s="10" t="s">
        <v>16</v>
      </c>
      <c r="B67" s="10">
        <v>211777.49741000001</v>
      </c>
      <c r="C67" s="41">
        <v>1906744.4239399999</v>
      </c>
      <c r="D67" s="42">
        <v>197142.87302999996</v>
      </c>
      <c r="E67" s="42">
        <v>228626.76726999998</v>
      </c>
      <c r="F67" s="42">
        <v>217326.07296000002</v>
      </c>
      <c r="G67" s="42">
        <v>239869.18896</v>
      </c>
      <c r="H67" s="42">
        <v>247476.20784000002</v>
      </c>
      <c r="I67" s="42">
        <v>234196.26413</v>
      </c>
      <c r="J67" s="42">
        <v>249301.86556000001</v>
      </c>
      <c r="K67" s="42">
        <v>261547.55473000003</v>
      </c>
      <c r="L67" s="42">
        <v>237096.49634000001</v>
      </c>
      <c r="M67" s="42">
        <v>2112583.2908200002</v>
      </c>
      <c r="N67" s="42">
        <f t="shared" si="8"/>
        <v>25318.998930000002</v>
      </c>
      <c r="O67" s="69">
        <f t="shared" si="9"/>
        <v>0.11955471775635607</v>
      </c>
      <c r="P67" s="43">
        <f t="shared" si="10"/>
        <v>205838.86688000034</v>
      </c>
      <c r="Q67" s="33">
        <f t="shared" si="11"/>
        <v>0.10795304514627357</v>
      </c>
      <c r="R67" s="1"/>
      <c r="S67" s="2"/>
    </row>
    <row r="68" spans="1:20" s="3" customFormat="1" x14ac:dyDescent="0.2">
      <c r="A68" s="98" t="s">
        <v>17</v>
      </c>
      <c r="B68" s="44">
        <v>1902946.3315900001</v>
      </c>
      <c r="C68" s="45">
        <v>17009917.28565</v>
      </c>
      <c r="D68" s="36">
        <v>2074056.7410299999</v>
      </c>
      <c r="E68" s="36">
        <v>1840741.3623600001</v>
      </c>
      <c r="F68" s="36">
        <v>1931396.20401</v>
      </c>
      <c r="G68" s="36">
        <v>1946937.83014</v>
      </c>
      <c r="H68" s="36">
        <v>1976985.5933699999</v>
      </c>
      <c r="I68" s="36">
        <v>2080607.4507600002</v>
      </c>
      <c r="J68" s="36">
        <v>1971298.31376</v>
      </c>
      <c r="K68" s="36">
        <v>2460732.8192999996</v>
      </c>
      <c r="L68" s="36">
        <v>2146016.5741400002</v>
      </c>
      <c r="M68" s="42">
        <v>18428772.888869997</v>
      </c>
      <c r="N68" s="42">
        <f t="shared" si="8"/>
        <v>243070.24255000008</v>
      </c>
      <c r="O68" s="69">
        <f t="shared" si="9"/>
        <v>0.12773362995839377</v>
      </c>
      <c r="P68" s="43">
        <f t="shared" si="10"/>
        <v>1418855.6032199971</v>
      </c>
      <c r="Q68" s="33">
        <f t="shared" si="11"/>
        <v>8.3413433433740414E-2</v>
      </c>
      <c r="R68" s="1"/>
      <c r="S68" s="2"/>
    </row>
    <row r="69" spans="1:20" s="3" customFormat="1" ht="14.25" customHeight="1" x14ac:dyDescent="0.2">
      <c r="B69" s="22"/>
      <c r="C69" s="2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88"/>
      <c r="P69" s="22"/>
      <c r="Q69" s="22"/>
      <c r="R69" s="1"/>
      <c r="S69" s="2"/>
    </row>
    <row r="70" spans="1:20" s="3" customFormat="1" x14ac:dyDescent="0.2">
      <c r="A70" s="3" t="s">
        <v>18</v>
      </c>
      <c r="B70" s="22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84"/>
      <c r="R70" s="1"/>
      <c r="S70" s="2"/>
    </row>
    <row r="71" spans="1:20" s="3" customFormat="1" x14ac:dyDescent="0.2">
      <c r="A71" s="3" t="s">
        <v>19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1"/>
      <c r="S71" s="2"/>
    </row>
    <row r="72" spans="1:20" s="3" customFormat="1" x14ac:dyDescent="0.2">
      <c r="A72" s="3" t="s">
        <v>20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x14ac:dyDescent="0.2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86"/>
      <c r="P73" s="26"/>
      <c r="Q73" s="26"/>
    </row>
    <row r="75" spans="1:20" s="3" customFormat="1" x14ac:dyDescent="0.2">
      <c r="A75" s="155" t="s">
        <v>0</v>
      </c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"/>
      <c r="S75" s="2"/>
    </row>
    <row r="76" spans="1:20" s="3" customFormat="1" x14ac:dyDescent="0.2">
      <c r="A76" s="155" t="s">
        <v>85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"/>
      <c r="S76" s="2"/>
    </row>
    <row r="77" spans="1:20" s="3" customFormat="1" x14ac:dyDescent="0.2">
      <c r="A77" s="155" t="s">
        <v>1</v>
      </c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"/>
      <c r="S77" s="2"/>
    </row>
    <row r="78" spans="1:20" s="3" customFormat="1" x14ac:dyDescent="0.2">
      <c r="A78" s="96"/>
      <c r="B78" s="96"/>
      <c r="C78" s="9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96"/>
      <c r="R78" s="1"/>
      <c r="S78" s="2"/>
    </row>
    <row r="79" spans="1:20" s="3" customFormat="1" x14ac:dyDescent="0.2">
      <c r="A79" s="156" t="s">
        <v>2</v>
      </c>
      <c r="B79" s="158" t="s">
        <v>23</v>
      </c>
      <c r="C79" s="158"/>
      <c r="D79" s="161" t="s">
        <v>31</v>
      </c>
      <c r="E79" s="162"/>
      <c r="F79" s="162"/>
      <c r="G79" s="162"/>
      <c r="H79" s="162"/>
      <c r="I79" s="162"/>
      <c r="J79" s="162"/>
      <c r="K79" s="162"/>
      <c r="L79" s="162"/>
      <c r="M79" s="163"/>
      <c r="N79" s="161" t="s">
        <v>87</v>
      </c>
      <c r="O79" s="163"/>
      <c r="P79" s="158" t="s">
        <v>88</v>
      </c>
      <c r="Q79" s="158"/>
      <c r="R79" s="1"/>
      <c r="S79" s="2"/>
    </row>
    <row r="80" spans="1:20" s="3" customFormat="1" x14ac:dyDescent="0.2">
      <c r="A80" s="157"/>
      <c r="B80" s="98" t="s">
        <v>89</v>
      </c>
      <c r="C80" s="97" t="s">
        <v>90</v>
      </c>
      <c r="D80" s="8" t="s">
        <v>28</v>
      </c>
      <c r="E80" s="8" t="s">
        <v>35</v>
      </c>
      <c r="F80" s="8" t="s">
        <v>43</v>
      </c>
      <c r="G80" s="8" t="s">
        <v>50</v>
      </c>
      <c r="H80" s="8" t="s">
        <v>58</v>
      </c>
      <c r="I80" s="8" t="s">
        <v>68</v>
      </c>
      <c r="J80" s="8" t="s">
        <v>73</v>
      </c>
      <c r="K80" s="8" t="s">
        <v>77</v>
      </c>
      <c r="L80" s="8" t="s">
        <v>84</v>
      </c>
      <c r="M80" s="8" t="s">
        <v>86</v>
      </c>
      <c r="N80" s="8" t="s">
        <v>4</v>
      </c>
      <c r="O80" s="8" t="s">
        <v>5</v>
      </c>
      <c r="P80" s="9" t="s">
        <v>4</v>
      </c>
      <c r="Q80" s="97" t="s">
        <v>5</v>
      </c>
      <c r="R80" s="1"/>
      <c r="S80" s="2"/>
    </row>
    <row r="81" spans="1:19" s="3" customFormat="1" x14ac:dyDescent="0.2">
      <c r="A81" s="10" t="s">
        <v>6</v>
      </c>
      <c r="B81" s="10">
        <v>339.654</v>
      </c>
      <c r="C81" s="42">
        <v>610.654</v>
      </c>
      <c r="D81" s="47">
        <v>680.48506000000009</v>
      </c>
      <c r="E81" s="47">
        <v>10</v>
      </c>
      <c r="F81" s="47">
        <v>5</v>
      </c>
      <c r="G81" s="47">
        <v>0</v>
      </c>
      <c r="H81" s="47">
        <v>33931.482519999998</v>
      </c>
      <c r="I81" s="47">
        <v>16950.973120000002</v>
      </c>
      <c r="J81" s="47">
        <v>14945.53285</v>
      </c>
      <c r="K81" s="47">
        <v>12980.87988</v>
      </c>
      <c r="L81" s="47">
        <v>18116.634550000002</v>
      </c>
      <c r="M81" s="47">
        <v>97620.987979999991</v>
      </c>
      <c r="N81" s="12">
        <f>+L81-B81</f>
        <v>17776.980550000004</v>
      </c>
      <c r="O81" s="82">
        <f>+L81/B81-1</f>
        <v>52.33849903136722</v>
      </c>
      <c r="P81" s="13">
        <f>+M81-C81</f>
        <v>97010.333979999996</v>
      </c>
      <c r="Q81" s="61">
        <f>+M81/C81-1</f>
        <v>158.86301240964605</v>
      </c>
      <c r="R81" s="1"/>
      <c r="S81" s="2"/>
    </row>
    <row r="82" spans="1:19" s="3" customFormat="1" x14ac:dyDescent="0.2">
      <c r="A82" s="10" t="s">
        <v>7</v>
      </c>
      <c r="B82" s="10">
        <v>22963.3521</v>
      </c>
      <c r="C82" s="42">
        <v>491179.59426000004</v>
      </c>
      <c r="D82" s="47">
        <v>36770.569289999999</v>
      </c>
      <c r="E82" s="47">
        <v>6837.6259899999995</v>
      </c>
      <c r="F82" s="47">
        <v>13789.203979999998</v>
      </c>
      <c r="G82" s="47">
        <v>12006.60399</v>
      </c>
      <c r="H82" s="47">
        <v>14096.805219999998</v>
      </c>
      <c r="I82" s="47">
        <v>66937.115550000002</v>
      </c>
      <c r="J82" s="47">
        <v>30581.797170000002</v>
      </c>
      <c r="K82" s="47">
        <v>14933.752600000002</v>
      </c>
      <c r="L82" s="47">
        <v>44153.998310000003</v>
      </c>
      <c r="M82" s="47">
        <v>240107.47209999998</v>
      </c>
      <c r="N82" s="12">
        <f t="shared" ref="N82:N92" si="12">+L82-B82</f>
        <v>21190.646210000003</v>
      </c>
      <c r="O82" s="82">
        <f t="shared" ref="O82:O92" si="13">+L82/B82-1</f>
        <v>0.92280282589927287</v>
      </c>
      <c r="P82" s="13">
        <f t="shared" ref="P82:P92" si="14">+M82-C82</f>
        <v>-251072.12216000006</v>
      </c>
      <c r="Q82" s="61">
        <f t="shared" ref="Q82:Q92" si="15">+M82/C82-1</f>
        <v>-0.51116154883889175</v>
      </c>
      <c r="R82" s="1"/>
      <c r="S82" s="2"/>
    </row>
    <row r="83" spans="1:19" s="3" customFormat="1" x14ac:dyDescent="0.2">
      <c r="A83" s="10" t="s">
        <v>8</v>
      </c>
      <c r="B83" s="10">
        <v>8152.3825099999995</v>
      </c>
      <c r="C83" s="42">
        <v>72445.436280000009</v>
      </c>
      <c r="D83" s="47">
        <v>7053.0525199999993</v>
      </c>
      <c r="E83" s="47">
        <v>4316.7376299999996</v>
      </c>
      <c r="F83" s="47">
        <v>4433.4070400000001</v>
      </c>
      <c r="G83" s="47">
        <v>8260.7110200000006</v>
      </c>
      <c r="H83" s="47">
        <v>6136.2100300000002</v>
      </c>
      <c r="I83" s="47">
        <v>4757.62572</v>
      </c>
      <c r="J83" s="47">
        <v>2371.30341</v>
      </c>
      <c r="K83" s="47">
        <v>5039.0969400000004</v>
      </c>
      <c r="L83" s="47">
        <v>5359.8291300000001</v>
      </c>
      <c r="M83" s="47">
        <v>47727.973440000009</v>
      </c>
      <c r="N83" s="12">
        <f t="shared" si="12"/>
        <v>-2792.5533799999994</v>
      </c>
      <c r="O83" s="82">
        <f t="shared" si="13"/>
        <v>-0.34254444962249442</v>
      </c>
      <c r="P83" s="13">
        <f t="shared" si="14"/>
        <v>-24717.46284</v>
      </c>
      <c r="Q83" s="61">
        <f t="shared" si="15"/>
        <v>-0.34118730052873936</v>
      </c>
      <c r="R83" s="1"/>
      <c r="S83" s="2"/>
    </row>
    <row r="84" spans="1:19" s="3" customFormat="1" x14ac:dyDescent="0.2">
      <c r="A84" s="10" t="s">
        <v>9</v>
      </c>
      <c r="B84" s="10">
        <v>36429.817869999999</v>
      </c>
      <c r="C84" s="42">
        <v>205488.97618000003</v>
      </c>
      <c r="D84" s="47">
        <v>29283.097730000001</v>
      </c>
      <c r="E84" s="47">
        <v>19908.712520000001</v>
      </c>
      <c r="F84" s="47">
        <v>21929.540209999999</v>
      </c>
      <c r="G84" s="47">
        <v>16652.372589999999</v>
      </c>
      <c r="H84" s="47">
        <v>19677.236499999999</v>
      </c>
      <c r="I84" s="47">
        <v>14424.499220000002</v>
      </c>
      <c r="J84" s="47">
        <v>31172.982550000001</v>
      </c>
      <c r="K84" s="47">
        <v>9958.0248900000006</v>
      </c>
      <c r="L84" s="47">
        <v>21918.267670000001</v>
      </c>
      <c r="M84" s="47">
        <v>184924.73387999999</v>
      </c>
      <c r="N84" s="12">
        <f t="shared" si="12"/>
        <v>-14511.550199999998</v>
      </c>
      <c r="O84" s="82">
        <f t="shared" si="13"/>
        <v>-0.39834265029225624</v>
      </c>
      <c r="P84" s="13">
        <f t="shared" si="14"/>
        <v>-20564.242300000042</v>
      </c>
      <c r="Q84" s="61">
        <f t="shared" si="15"/>
        <v>-0.10007467399120529</v>
      </c>
      <c r="R84" s="1"/>
      <c r="S84" s="2"/>
    </row>
    <row r="85" spans="1:19" s="3" customFormat="1" x14ac:dyDescent="0.2">
      <c r="A85" s="10" t="s">
        <v>10</v>
      </c>
      <c r="B85" s="10">
        <v>3133.8279500000003</v>
      </c>
      <c r="C85" s="42">
        <v>29294.908899999999</v>
      </c>
      <c r="D85" s="47">
        <v>4101.8339900000001</v>
      </c>
      <c r="E85" s="47">
        <v>3188.9175599999999</v>
      </c>
      <c r="F85" s="47">
        <v>1690.0227199999999</v>
      </c>
      <c r="G85" s="47">
        <v>3011.0636400000003</v>
      </c>
      <c r="H85" s="47">
        <v>8224.1368399999992</v>
      </c>
      <c r="I85" s="47">
        <v>4291.6741700000002</v>
      </c>
      <c r="J85" s="47">
        <v>2324.5192999999999</v>
      </c>
      <c r="K85" s="47">
        <v>1767.54926</v>
      </c>
      <c r="L85" s="47">
        <v>619.04688999999996</v>
      </c>
      <c r="M85" s="47">
        <v>29218.764370000001</v>
      </c>
      <c r="N85" s="12">
        <f t="shared" si="12"/>
        <v>-2514.7810600000003</v>
      </c>
      <c r="O85" s="82">
        <f t="shared" si="13"/>
        <v>-0.80246302608922737</v>
      </c>
      <c r="P85" s="13">
        <f t="shared" si="14"/>
        <v>-76.144529999997758</v>
      </c>
      <c r="Q85" s="61">
        <f t="shared" si="15"/>
        <v>-2.5992410578890013E-3</v>
      </c>
      <c r="R85" s="1"/>
      <c r="S85" s="2"/>
    </row>
    <row r="86" spans="1:19" s="3" customFormat="1" x14ac:dyDescent="0.2">
      <c r="A86" s="10" t="s">
        <v>11</v>
      </c>
      <c r="B86" s="10">
        <v>153.35576999999998</v>
      </c>
      <c r="C86" s="42">
        <v>6034.2879300000004</v>
      </c>
      <c r="D86" s="47">
        <v>368.90692999999999</v>
      </c>
      <c r="E86" s="47">
        <v>115.13907</v>
      </c>
      <c r="F86" s="47">
        <v>118.74814000000001</v>
      </c>
      <c r="G86" s="47">
        <v>1046.54412</v>
      </c>
      <c r="H86" s="47">
        <v>350.10780999999997</v>
      </c>
      <c r="I86" s="47">
        <v>581.91908000000001</v>
      </c>
      <c r="J86" s="47">
        <v>435.36568</v>
      </c>
      <c r="K86" s="47">
        <v>1068.1001000000001</v>
      </c>
      <c r="L86" s="47">
        <v>5569.8706600000005</v>
      </c>
      <c r="M86" s="47">
        <v>9654.7015900000006</v>
      </c>
      <c r="N86" s="12">
        <f t="shared" si="12"/>
        <v>5416.5148900000004</v>
      </c>
      <c r="O86" s="82">
        <f t="shared" si="13"/>
        <v>35.319928881710815</v>
      </c>
      <c r="P86" s="13">
        <f t="shared" si="14"/>
        <v>3620.4136600000002</v>
      </c>
      <c r="Q86" s="61">
        <f t="shared" si="15"/>
        <v>0.59997363433733275</v>
      </c>
      <c r="R86" s="1"/>
      <c r="S86" s="2"/>
    </row>
    <row r="87" spans="1:19" s="3" customFormat="1" x14ac:dyDescent="0.2">
      <c r="A87" s="10" t="s">
        <v>12</v>
      </c>
      <c r="B87" s="10">
        <v>437636.78583000007</v>
      </c>
      <c r="C87" s="42">
        <v>3671083.7371</v>
      </c>
      <c r="D87" s="47">
        <v>454441.82799999998</v>
      </c>
      <c r="E87" s="47">
        <v>334264.74586000002</v>
      </c>
      <c r="F87" s="47">
        <v>322579.53398000001</v>
      </c>
      <c r="G87" s="47">
        <v>360435.77665999997</v>
      </c>
      <c r="H87" s="47">
        <v>373085.69834000006</v>
      </c>
      <c r="I87" s="47">
        <v>410606.76622000005</v>
      </c>
      <c r="J87" s="47">
        <v>466605.31833000004</v>
      </c>
      <c r="K87" s="47">
        <v>405828.91102</v>
      </c>
      <c r="L87" s="47">
        <v>435563.64971999999</v>
      </c>
      <c r="M87" s="47">
        <v>3563412.2281300002</v>
      </c>
      <c r="N87" s="12">
        <f t="shared" si="12"/>
        <v>-2073.1361100000795</v>
      </c>
      <c r="O87" s="82">
        <f t="shared" si="13"/>
        <v>-4.7371157478645065E-3</v>
      </c>
      <c r="P87" s="13">
        <f t="shared" si="14"/>
        <v>-107671.50896999985</v>
      </c>
      <c r="Q87" s="61">
        <f t="shared" si="15"/>
        <v>-2.9329624895741535E-2</v>
      </c>
      <c r="R87" s="1"/>
      <c r="S87" s="2"/>
    </row>
    <row r="88" spans="1:19" s="3" customFormat="1" x14ac:dyDescent="0.2">
      <c r="A88" s="10" t="s">
        <v>13</v>
      </c>
      <c r="B88" s="10">
        <v>41563.14675</v>
      </c>
      <c r="C88" s="42">
        <v>541793.23187999998</v>
      </c>
      <c r="D88" s="47">
        <v>121976.51514</v>
      </c>
      <c r="E88" s="47">
        <v>58037.036409999993</v>
      </c>
      <c r="F88" s="47">
        <v>100003.94807</v>
      </c>
      <c r="G88" s="47">
        <v>54777.193789999998</v>
      </c>
      <c r="H88" s="47">
        <v>81484.157879999999</v>
      </c>
      <c r="I88" s="47">
        <v>64520.497489999994</v>
      </c>
      <c r="J88" s="47">
        <v>49930.534019999999</v>
      </c>
      <c r="K88" s="47">
        <v>133889.4014</v>
      </c>
      <c r="L88" s="47">
        <v>64947.973250000003</v>
      </c>
      <c r="M88" s="47">
        <v>729567.25745000003</v>
      </c>
      <c r="N88" s="12">
        <f t="shared" si="12"/>
        <v>23384.826500000003</v>
      </c>
      <c r="O88" s="82">
        <f t="shared" si="13"/>
        <v>0.56263368701745375</v>
      </c>
      <c r="P88" s="13">
        <f t="shared" si="14"/>
        <v>187774.02557000006</v>
      </c>
      <c r="Q88" s="61">
        <f t="shared" si="15"/>
        <v>0.34657875831787699</v>
      </c>
      <c r="R88" s="1"/>
      <c r="S88" s="2"/>
    </row>
    <row r="89" spans="1:19" s="3" customFormat="1" x14ac:dyDescent="0.2">
      <c r="A89" s="10" t="s">
        <v>14</v>
      </c>
      <c r="B89" s="10">
        <v>100616.21197000002</v>
      </c>
      <c r="C89" s="42">
        <v>950503.91965000017</v>
      </c>
      <c r="D89" s="47">
        <v>93819.229049999994</v>
      </c>
      <c r="E89" s="47">
        <v>91368.056730000011</v>
      </c>
      <c r="F89" s="47">
        <v>86568.682540000009</v>
      </c>
      <c r="G89" s="47">
        <v>82439.488619999989</v>
      </c>
      <c r="H89" s="47">
        <v>77244.038230000006</v>
      </c>
      <c r="I89" s="47">
        <v>83185.496139999988</v>
      </c>
      <c r="J89" s="47">
        <v>94537.995280000003</v>
      </c>
      <c r="K89" s="47">
        <v>105468.89261</v>
      </c>
      <c r="L89" s="47">
        <v>90614.081789999997</v>
      </c>
      <c r="M89" s="47">
        <v>805245.96098999993</v>
      </c>
      <c r="N89" s="12">
        <f t="shared" si="12"/>
        <v>-10002.130180000022</v>
      </c>
      <c r="O89" s="82">
        <f t="shared" si="13"/>
        <v>-9.9408733286264872E-2</v>
      </c>
      <c r="P89" s="13">
        <f t="shared" si="14"/>
        <v>-145257.95866000024</v>
      </c>
      <c r="Q89" s="61">
        <f t="shared" si="15"/>
        <v>-0.15282205118468939</v>
      </c>
      <c r="R89" s="1"/>
      <c r="S89" s="2"/>
    </row>
    <row r="90" spans="1:19" s="3" customFormat="1" x14ac:dyDescent="0.2">
      <c r="A90" s="10" t="s">
        <v>15</v>
      </c>
      <c r="B90" s="10">
        <v>104383.96623999999</v>
      </c>
      <c r="C90" s="42">
        <v>1227951.3319600001</v>
      </c>
      <c r="D90" s="47">
        <v>163312.71046999999</v>
      </c>
      <c r="E90" s="47">
        <v>114165.10252</v>
      </c>
      <c r="F90" s="47">
        <v>189588.98011999999</v>
      </c>
      <c r="G90" s="47">
        <v>160576.39971</v>
      </c>
      <c r="H90" s="47">
        <v>146136.60709999999</v>
      </c>
      <c r="I90" s="47">
        <v>120265.77667000001</v>
      </c>
      <c r="J90" s="47">
        <v>114364.56091</v>
      </c>
      <c r="K90" s="47">
        <v>116266.92959</v>
      </c>
      <c r="L90" s="47">
        <v>67894.127790000013</v>
      </c>
      <c r="M90" s="47">
        <v>1192571.1948800001</v>
      </c>
      <c r="N90" s="12">
        <f t="shared" si="12"/>
        <v>-36489.838449999981</v>
      </c>
      <c r="O90" s="82">
        <f t="shared" si="13"/>
        <v>-0.34957321286396048</v>
      </c>
      <c r="P90" s="13">
        <f t="shared" si="14"/>
        <v>-35380.137080000015</v>
      </c>
      <c r="Q90" s="61">
        <f t="shared" si="15"/>
        <v>-2.8812328436117918E-2</v>
      </c>
      <c r="R90" s="1"/>
      <c r="S90" s="2"/>
    </row>
    <row r="91" spans="1:19" s="3" customFormat="1" x14ac:dyDescent="0.2">
      <c r="A91" s="10" t="s">
        <v>16</v>
      </c>
      <c r="B91" s="10">
        <v>117937.00996000001</v>
      </c>
      <c r="C91" s="42">
        <v>1054340.2806299999</v>
      </c>
      <c r="D91" s="47">
        <v>103688.02539999998</v>
      </c>
      <c r="E91" s="47">
        <v>118186.14903999999</v>
      </c>
      <c r="F91" s="47">
        <v>113169.24786</v>
      </c>
      <c r="G91" s="47">
        <v>123641.84602000001</v>
      </c>
      <c r="H91" s="47">
        <v>120643.50496000001</v>
      </c>
      <c r="I91" s="47">
        <v>104968.39393999999</v>
      </c>
      <c r="J91" s="47">
        <v>112117.12953000001</v>
      </c>
      <c r="K91" s="47">
        <v>127000.91299</v>
      </c>
      <c r="L91" s="47">
        <v>126886.18184999999</v>
      </c>
      <c r="M91" s="47">
        <v>1050301.3915899999</v>
      </c>
      <c r="N91" s="12">
        <f t="shared" si="12"/>
        <v>8949.1718899999833</v>
      </c>
      <c r="O91" s="82">
        <f t="shared" si="13"/>
        <v>7.5880946049380338E-2</v>
      </c>
      <c r="P91" s="13">
        <f t="shared" si="14"/>
        <v>-4038.8890400000382</v>
      </c>
      <c r="Q91" s="61">
        <f t="shared" si="15"/>
        <v>-3.830726297952558E-3</v>
      </c>
      <c r="R91" s="1"/>
      <c r="S91" s="2"/>
    </row>
    <row r="92" spans="1:19" s="20" customFormat="1" x14ac:dyDescent="0.2">
      <c r="A92" s="98" t="s">
        <v>17</v>
      </c>
      <c r="B92" s="44">
        <v>873309.51095000003</v>
      </c>
      <c r="C92" s="36">
        <v>8250726.3587700007</v>
      </c>
      <c r="D92" s="48">
        <v>1015496.2535799999</v>
      </c>
      <c r="E92" s="48">
        <v>750398.22332999995</v>
      </c>
      <c r="F92" s="48">
        <v>853876.31466000003</v>
      </c>
      <c r="G92" s="48">
        <v>822848.00015999994</v>
      </c>
      <c r="H92" s="48">
        <v>881009.98543000023</v>
      </c>
      <c r="I92" s="48">
        <v>891490.73731999996</v>
      </c>
      <c r="J92" s="48">
        <v>919387.03902999999</v>
      </c>
      <c r="K92" s="48">
        <v>934202.45128000004</v>
      </c>
      <c r="L92" s="48">
        <v>881643.66160999995</v>
      </c>
      <c r="M92" s="47">
        <v>7950352.6663999995</v>
      </c>
      <c r="N92" s="12">
        <f t="shared" si="12"/>
        <v>8334.1506599999266</v>
      </c>
      <c r="O92" s="82">
        <f t="shared" si="13"/>
        <v>9.5431809175350324E-3</v>
      </c>
      <c r="P92" s="13">
        <f t="shared" si="14"/>
        <v>-300373.69237000123</v>
      </c>
      <c r="Q92" s="61">
        <f t="shared" si="15"/>
        <v>-3.6405727121312514E-2</v>
      </c>
      <c r="R92" s="38"/>
      <c r="S92" s="63"/>
    </row>
    <row r="93" spans="1:19" s="3" customFormat="1" x14ac:dyDescent="0.2">
      <c r="B93" s="22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87"/>
      <c r="P93" s="49"/>
      <c r="R93" s="1"/>
      <c r="S93" s="2"/>
    </row>
    <row r="94" spans="1:19" s="3" customFormat="1" x14ac:dyDescent="0.2">
      <c r="A94" s="3" t="s">
        <v>18</v>
      </c>
      <c r="B94" s="22"/>
      <c r="C94" s="22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84"/>
      <c r="R94" s="1"/>
      <c r="S94" s="2"/>
    </row>
    <row r="95" spans="1:19" s="3" customFormat="1" x14ac:dyDescent="0.2">
      <c r="A95" s="3" t="s">
        <v>19</v>
      </c>
      <c r="B95" s="22"/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84"/>
      <c r="R95" s="1"/>
      <c r="S95" s="2"/>
    </row>
    <row r="96" spans="1:19" s="3" customFormat="1" x14ac:dyDescent="0.2">
      <c r="A96" s="3" t="s">
        <v>20</v>
      </c>
      <c r="B96" s="22"/>
      <c r="C96" s="22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84"/>
      <c r="R96" s="1"/>
      <c r="S96" s="2"/>
    </row>
    <row r="99" spans="1:20" s="3" customFormat="1" x14ac:dyDescent="0.2">
      <c r="A99" s="155" t="s">
        <v>0</v>
      </c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"/>
      <c r="S99" s="2"/>
    </row>
    <row r="100" spans="1:20" s="3" customFormat="1" x14ac:dyDescent="0.2">
      <c r="A100" s="155" t="s">
        <v>85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"/>
      <c r="S100" s="2"/>
    </row>
    <row r="101" spans="1:20" s="3" customFormat="1" x14ac:dyDescent="0.2">
      <c r="A101" s="155" t="s">
        <v>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"/>
      <c r="S101" s="2"/>
    </row>
    <row r="102" spans="1:20" s="3" customFormat="1" x14ac:dyDescent="0.2">
      <c r="A102" s="96"/>
      <c r="B102" s="96"/>
      <c r="C102" s="9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96"/>
      <c r="R102" s="1"/>
      <c r="S102" s="2"/>
    </row>
    <row r="103" spans="1:20" s="3" customFormat="1" x14ac:dyDescent="0.2">
      <c r="A103" s="156" t="s">
        <v>2</v>
      </c>
      <c r="B103" s="158" t="s">
        <v>24</v>
      </c>
      <c r="C103" s="158"/>
      <c r="D103" s="161" t="s">
        <v>32</v>
      </c>
      <c r="E103" s="162"/>
      <c r="F103" s="162"/>
      <c r="G103" s="162"/>
      <c r="H103" s="162"/>
      <c r="I103" s="162"/>
      <c r="J103" s="162"/>
      <c r="K103" s="162"/>
      <c r="L103" s="162"/>
      <c r="M103" s="163"/>
      <c r="N103" s="161" t="s">
        <v>87</v>
      </c>
      <c r="O103" s="163"/>
      <c r="P103" s="158" t="s">
        <v>88</v>
      </c>
      <c r="Q103" s="158"/>
      <c r="R103" s="1"/>
      <c r="S103" s="2"/>
    </row>
    <row r="104" spans="1:20" s="3" customFormat="1" x14ac:dyDescent="0.2">
      <c r="A104" s="157"/>
      <c r="B104" s="98" t="s">
        <v>89</v>
      </c>
      <c r="C104" s="97" t="s">
        <v>90</v>
      </c>
      <c r="D104" s="8" t="s">
        <v>28</v>
      </c>
      <c r="E104" s="8" t="s">
        <v>35</v>
      </c>
      <c r="F104" s="8" t="s">
        <v>43</v>
      </c>
      <c r="G104" s="8" t="s">
        <v>50</v>
      </c>
      <c r="H104" s="8" t="s">
        <v>58</v>
      </c>
      <c r="I104" s="8" t="s">
        <v>68</v>
      </c>
      <c r="J104" s="8" t="s">
        <v>73</v>
      </c>
      <c r="K104" s="8" t="s">
        <v>77</v>
      </c>
      <c r="L104" s="8" t="s">
        <v>84</v>
      </c>
      <c r="M104" s="8" t="s">
        <v>86</v>
      </c>
      <c r="N104" s="8" t="s">
        <v>4</v>
      </c>
      <c r="O104" s="8" t="s">
        <v>5</v>
      </c>
      <c r="P104" s="9" t="s">
        <v>4</v>
      </c>
      <c r="Q104" s="97" t="s">
        <v>5</v>
      </c>
      <c r="R104" s="1"/>
      <c r="S104" s="2"/>
    </row>
    <row r="105" spans="1:20" s="3" customFormat="1" x14ac:dyDescent="0.2">
      <c r="A105" s="10" t="s">
        <v>6</v>
      </c>
      <c r="B105" s="10">
        <v>20000</v>
      </c>
      <c r="C105" s="47">
        <v>67335.616620000001</v>
      </c>
      <c r="D105" s="47">
        <v>0</v>
      </c>
      <c r="E105" s="47">
        <v>0</v>
      </c>
      <c r="F105" s="47">
        <v>925.16723000000002</v>
      </c>
      <c r="G105" s="47">
        <v>732.0053200000001</v>
      </c>
      <c r="H105" s="47">
        <v>0</v>
      </c>
      <c r="I105" s="47">
        <v>5194.0006599999997</v>
      </c>
      <c r="J105" s="47">
        <v>30</v>
      </c>
      <c r="K105" s="47">
        <v>0</v>
      </c>
      <c r="L105" s="47">
        <v>50</v>
      </c>
      <c r="M105" s="47">
        <v>6931.1732099999999</v>
      </c>
      <c r="N105" s="12">
        <f>+L105-B105</f>
        <v>-19950</v>
      </c>
      <c r="O105" s="59">
        <f>+L105/B105-1</f>
        <v>-0.99750000000000005</v>
      </c>
      <c r="P105" s="13">
        <f>+M105-C105</f>
        <v>-60404.44341</v>
      </c>
      <c r="Q105" s="61">
        <f>+M105/C105-1</f>
        <v>-0.89706527454682417</v>
      </c>
      <c r="R105" s="1"/>
      <c r="S105" s="2"/>
    </row>
    <row r="106" spans="1:20" s="3" customFormat="1" x14ac:dyDescent="0.2">
      <c r="A106" s="10" t="s">
        <v>7</v>
      </c>
      <c r="B106" s="10">
        <v>29494.87731</v>
      </c>
      <c r="C106" s="47">
        <v>468969.58109999995</v>
      </c>
      <c r="D106" s="47">
        <v>26754.222409999998</v>
      </c>
      <c r="E106" s="47">
        <v>45039.351689999996</v>
      </c>
      <c r="F106" s="47">
        <v>29300.0321</v>
      </c>
      <c r="G106" s="47">
        <v>12245.6536</v>
      </c>
      <c r="H106" s="47">
        <v>33373.202340000003</v>
      </c>
      <c r="I106" s="47">
        <v>76435.890239999993</v>
      </c>
      <c r="J106" s="47">
        <v>7520.0909199999996</v>
      </c>
      <c r="K106" s="47">
        <v>38242.548649999997</v>
      </c>
      <c r="L106" s="47">
        <v>176835.83946000002</v>
      </c>
      <c r="M106" s="47">
        <v>445746.83140999998</v>
      </c>
      <c r="N106" s="12">
        <f t="shared" ref="N106:N116" si="16">+L106-B106</f>
        <v>147340.96215000001</v>
      </c>
      <c r="O106" s="59">
        <f t="shared" ref="O106:O116" si="17">+L106/B106-1</f>
        <v>4.9954763534495275</v>
      </c>
      <c r="P106" s="13">
        <f t="shared" ref="P106:P116" si="18">+M106-C106</f>
        <v>-23222.749689999968</v>
      </c>
      <c r="Q106" s="61">
        <f t="shared" ref="Q106:Q116" si="19">+M106/C106-1</f>
        <v>-4.9518669495640655E-2</v>
      </c>
      <c r="R106" s="1"/>
      <c r="S106" s="2"/>
    </row>
    <row r="107" spans="1:20" s="3" customFormat="1" x14ac:dyDescent="0.2">
      <c r="A107" s="10" t="s">
        <v>8</v>
      </c>
      <c r="B107" s="10">
        <v>8046.4831599999998</v>
      </c>
      <c r="C107" s="47">
        <v>87563.766810000001</v>
      </c>
      <c r="D107" s="47">
        <v>5987.0404400000007</v>
      </c>
      <c r="E107" s="47">
        <v>5336.7505099999998</v>
      </c>
      <c r="F107" s="47">
        <v>7618.9796699999997</v>
      </c>
      <c r="G107" s="47">
        <v>29665.178459999999</v>
      </c>
      <c r="H107" s="47">
        <v>1856.5048200000001</v>
      </c>
      <c r="I107" s="47">
        <v>11371.963460000001</v>
      </c>
      <c r="J107" s="47">
        <v>15686.73897</v>
      </c>
      <c r="K107" s="47">
        <v>1659.21847</v>
      </c>
      <c r="L107" s="47">
        <v>2148.2897899999998</v>
      </c>
      <c r="M107" s="47">
        <v>81330.66459</v>
      </c>
      <c r="N107" s="12">
        <f t="shared" si="16"/>
        <v>-5898.19337</v>
      </c>
      <c r="O107" s="59">
        <f t="shared" si="17"/>
        <v>-0.73301506418612827</v>
      </c>
      <c r="P107" s="13">
        <f t="shared" si="18"/>
        <v>-6233.1022200000007</v>
      </c>
      <c r="Q107" s="61">
        <f t="shared" si="19"/>
        <v>-7.1183577946399734E-2</v>
      </c>
      <c r="R107" s="1"/>
      <c r="S107" s="51"/>
      <c r="T107" s="52"/>
    </row>
    <row r="108" spans="1:20" s="3" customFormat="1" x14ac:dyDescent="0.2">
      <c r="A108" s="10" t="s">
        <v>9</v>
      </c>
      <c r="B108" s="10">
        <v>7883.7824000000001</v>
      </c>
      <c r="C108" s="47">
        <v>79779.795449999991</v>
      </c>
      <c r="D108" s="47">
        <v>9113.1328900000008</v>
      </c>
      <c r="E108" s="47">
        <v>2393.3991099999998</v>
      </c>
      <c r="F108" s="47">
        <v>11033.450500000001</v>
      </c>
      <c r="G108" s="47">
        <v>7797.9960000000001</v>
      </c>
      <c r="H108" s="47">
        <v>14816.392900000001</v>
      </c>
      <c r="I108" s="47">
        <v>8949.4331700000002</v>
      </c>
      <c r="J108" s="47">
        <v>15433.736419999999</v>
      </c>
      <c r="K108" s="47">
        <v>6077.1176799999994</v>
      </c>
      <c r="L108" s="47">
        <v>6901.5124000000005</v>
      </c>
      <c r="M108" s="47">
        <v>82516.171070000011</v>
      </c>
      <c r="N108" s="12">
        <f t="shared" si="16"/>
        <v>-982.26999999999953</v>
      </c>
      <c r="O108" s="59">
        <f t="shared" si="17"/>
        <v>-0.12459374830030823</v>
      </c>
      <c r="P108" s="13">
        <f t="shared" si="18"/>
        <v>2736.3756200000207</v>
      </c>
      <c r="Q108" s="61">
        <f t="shared" si="19"/>
        <v>3.4299105488619253E-2</v>
      </c>
      <c r="R108" s="1"/>
      <c r="S108" s="2"/>
    </row>
    <row r="109" spans="1:20" s="3" customFormat="1" x14ac:dyDescent="0.2">
      <c r="A109" s="10" t="s">
        <v>10</v>
      </c>
      <c r="B109" s="10">
        <v>1225.00208</v>
      </c>
      <c r="C109" s="47">
        <v>15853.937170000001</v>
      </c>
      <c r="D109" s="47">
        <v>200.30932999999999</v>
      </c>
      <c r="E109" s="47">
        <v>8621.0301400000008</v>
      </c>
      <c r="F109" s="47">
        <v>523.90933000000007</v>
      </c>
      <c r="G109" s="47">
        <v>2423.76046</v>
      </c>
      <c r="H109" s="47">
        <v>1819.86365</v>
      </c>
      <c r="I109" s="47">
        <v>220.30932999999999</v>
      </c>
      <c r="J109" s="47">
        <v>1272.8278400000002</v>
      </c>
      <c r="K109" s="47">
        <v>2893.4526900000001</v>
      </c>
      <c r="L109" s="47">
        <v>3106.8497299999999</v>
      </c>
      <c r="M109" s="47">
        <v>21082.3125</v>
      </c>
      <c r="N109" s="12">
        <f t="shared" si="16"/>
        <v>1881.8476499999999</v>
      </c>
      <c r="O109" s="59">
        <f t="shared" si="17"/>
        <v>1.536199554861164</v>
      </c>
      <c r="P109" s="13">
        <f t="shared" si="18"/>
        <v>5228.3753299999989</v>
      </c>
      <c r="Q109" s="61">
        <f t="shared" si="19"/>
        <v>0.32978403244170273</v>
      </c>
      <c r="R109" s="1"/>
      <c r="S109" s="2"/>
    </row>
    <row r="110" spans="1:20" s="3" customFormat="1" x14ac:dyDescent="0.2">
      <c r="A110" s="10" t="s">
        <v>11</v>
      </c>
      <c r="B110" s="10">
        <v>106.50487</v>
      </c>
      <c r="C110" s="47">
        <v>4591.3654200000001</v>
      </c>
      <c r="D110" s="47">
        <v>5202.2819500000005</v>
      </c>
      <c r="E110" s="47">
        <v>6120</v>
      </c>
      <c r="F110" s="47">
        <v>2681.2030399999999</v>
      </c>
      <c r="G110" s="47">
        <v>5497.6226999999999</v>
      </c>
      <c r="H110" s="47">
        <v>5217</v>
      </c>
      <c r="I110" s="47">
        <v>3135.0160499999997</v>
      </c>
      <c r="J110" s="47">
        <v>1820.001</v>
      </c>
      <c r="K110" s="47">
        <v>5020.2274200000002</v>
      </c>
      <c r="L110" s="47">
        <v>5430.0160500000002</v>
      </c>
      <c r="M110" s="47">
        <v>40123.368210000001</v>
      </c>
      <c r="N110" s="12">
        <f t="shared" si="16"/>
        <v>5323.5111800000004</v>
      </c>
      <c r="O110" s="59">
        <f t="shared" si="17"/>
        <v>49.983734828275928</v>
      </c>
      <c r="P110" s="13">
        <f t="shared" si="18"/>
        <v>35532.002789999999</v>
      </c>
      <c r="Q110" s="61">
        <f t="shared" si="19"/>
        <v>7.7388749401697581</v>
      </c>
      <c r="R110" s="1"/>
      <c r="S110" s="2"/>
    </row>
    <row r="111" spans="1:20" s="3" customFormat="1" x14ac:dyDescent="0.2">
      <c r="A111" s="10" t="s">
        <v>12</v>
      </c>
      <c r="B111" s="10">
        <v>349919.25731999998</v>
      </c>
      <c r="C111" s="47">
        <v>4138792.2434999999</v>
      </c>
      <c r="D111" s="47">
        <v>526006.59169999987</v>
      </c>
      <c r="E111" s="47">
        <v>505571.46284999995</v>
      </c>
      <c r="F111" s="47">
        <v>491522.73944999999</v>
      </c>
      <c r="G111" s="47">
        <v>522192.31758000003</v>
      </c>
      <c r="H111" s="47">
        <v>505080.22343000001</v>
      </c>
      <c r="I111" s="47">
        <v>454882.88626</v>
      </c>
      <c r="J111" s="47">
        <v>479072.33376000001</v>
      </c>
      <c r="K111" s="47">
        <v>668449.16781999997</v>
      </c>
      <c r="L111" s="47">
        <v>539967.54053999996</v>
      </c>
      <c r="M111" s="47">
        <v>4692745.263389999</v>
      </c>
      <c r="N111" s="12">
        <f t="shared" si="16"/>
        <v>190048.28321999998</v>
      </c>
      <c r="O111" s="59">
        <f t="shared" si="17"/>
        <v>0.54312038918795902</v>
      </c>
      <c r="P111" s="13">
        <f t="shared" si="18"/>
        <v>553953.01988999918</v>
      </c>
      <c r="Q111" s="61">
        <f t="shared" si="19"/>
        <v>0.13384412342996588</v>
      </c>
      <c r="R111" s="1"/>
      <c r="S111" s="2"/>
    </row>
    <row r="112" spans="1:20" s="3" customFormat="1" x14ac:dyDescent="0.2">
      <c r="A112" s="10" t="s">
        <v>13</v>
      </c>
      <c r="B112" s="10">
        <v>392543.18373000005</v>
      </c>
      <c r="C112" s="47">
        <v>2022811.2977200001</v>
      </c>
      <c r="D112" s="47">
        <v>309453.14280999999</v>
      </c>
      <c r="E112" s="47">
        <v>310281.15336</v>
      </c>
      <c r="F112" s="47">
        <v>327864.15752999997</v>
      </c>
      <c r="G112" s="47">
        <v>335814.80445999996</v>
      </c>
      <c r="H112" s="47">
        <v>297478.25503</v>
      </c>
      <c r="I112" s="47">
        <v>334288.50582000002</v>
      </c>
      <c r="J112" s="47">
        <v>251962.28675999999</v>
      </c>
      <c r="K112" s="47">
        <v>558912.93316999997</v>
      </c>
      <c r="L112" s="47">
        <v>328220.29350999999</v>
      </c>
      <c r="M112" s="47">
        <v>3054275.5324499998</v>
      </c>
      <c r="N112" s="12">
        <f t="shared" si="16"/>
        <v>-64322.890220000059</v>
      </c>
      <c r="O112" s="59">
        <f t="shared" si="17"/>
        <v>-0.1638619466240504</v>
      </c>
      <c r="P112" s="13">
        <f t="shared" si="18"/>
        <v>1031464.2347299997</v>
      </c>
      <c r="Q112" s="61">
        <f t="shared" si="19"/>
        <v>0.50991619232728658</v>
      </c>
      <c r="R112" s="1"/>
      <c r="S112" s="2"/>
    </row>
    <row r="113" spans="1:19" s="3" customFormat="1" x14ac:dyDescent="0.2">
      <c r="A113" s="10" t="s">
        <v>14</v>
      </c>
      <c r="B113" s="10">
        <v>48887.298089999997</v>
      </c>
      <c r="C113" s="47">
        <v>463354.20298999996</v>
      </c>
      <c r="D113" s="47">
        <v>37760.081989999999</v>
      </c>
      <c r="E113" s="47">
        <v>37034.268450000003</v>
      </c>
      <c r="F113" s="47">
        <v>33785.558469999996</v>
      </c>
      <c r="G113" s="47">
        <v>42062.623169999999</v>
      </c>
      <c r="H113" s="47">
        <v>56788.022749999989</v>
      </c>
      <c r="I113" s="47">
        <v>53116.298989999996</v>
      </c>
      <c r="J113" s="47">
        <v>67332.809970000002</v>
      </c>
      <c r="K113" s="47">
        <v>57648.987079999999</v>
      </c>
      <c r="L113" s="47">
        <v>53144.891369999998</v>
      </c>
      <c r="M113" s="47">
        <v>438673.54223999998</v>
      </c>
      <c r="N113" s="12">
        <f t="shared" si="16"/>
        <v>4257.593280000001</v>
      </c>
      <c r="O113" s="59">
        <f t="shared" si="17"/>
        <v>8.7089969099169773E-2</v>
      </c>
      <c r="P113" s="13">
        <f t="shared" si="18"/>
        <v>-24680.660749999981</v>
      </c>
      <c r="Q113" s="61">
        <f t="shared" si="19"/>
        <v>-5.3265213935121292E-2</v>
      </c>
      <c r="R113" s="1"/>
      <c r="S113" s="2"/>
    </row>
    <row r="114" spans="1:19" s="3" customFormat="1" x14ac:dyDescent="0.2">
      <c r="A114" s="10" t="s">
        <v>15</v>
      </c>
      <c r="B114" s="10">
        <v>77689.944230000008</v>
      </c>
      <c r="C114" s="47">
        <v>557734.97678999999</v>
      </c>
      <c r="D114" s="47">
        <v>44628.836299999995</v>
      </c>
      <c r="E114" s="47">
        <v>59505.10469</v>
      </c>
      <c r="F114" s="47">
        <v>68107.866930000004</v>
      </c>
      <c r="G114" s="47">
        <v>49430.525289999998</v>
      </c>
      <c r="H114" s="47">
        <v>52713.440139999999</v>
      </c>
      <c r="I114" s="47">
        <v>112294.53926999999</v>
      </c>
      <c r="J114" s="47">
        <v>74595.713060000009</v>
      </c>
      <c r="K114" s="47">
        <v>53080.073299999996</v>
      </c>
      <c r="L114" s="47">
        <v>38357.365189999997</v>
      </c>
      <c r="M114" s="47">
        <v>552713.46416999993</v>
      </c>
      <c r="N114" s="12">
        <f t="shared" si="16"/>
        <v>-39332.579040000011</v>
      </c>
      <c r="O114" s="59">
        <f t="shared" si="17"/>
        <v>-0.50627631966830167</v>
      </c>
      <c r="P114" s="13">
        <f t="shared" si="18"/>
        <v>-5021.5126200000523</v>
      </c>
      <c r="Q114" s="61">
        <f t="shared" si="19"/>
        <v>-9.0034027431827868E-3</v>
      </c>
      <c r="R114" s="1"/>
      <c r="S114" s="2"/>
    </row>
    <row r="115" spans="1:19" s="3" customFormat="1" x14ac:dyDescent="0.2">
      <c r="A115" s="10" t="s">
        <v>16</v>
      </c>
      <c r="B115" s="10">
        <v>93840.487449999986</v>
      </c>
      <c r="C115" s="47">
        <v>852404.14330999996</v>
      </c>
      <c r="D115" s="47">
        <v>93454.847629999989</v>
      </c>
      <c r="E115" s="47">
        <v>110440.61823000001</v>
      </c>
      <c r="F115" s="47">
        <v>104156.8251</v>
      </c>
      <c r="G115" s="47">
        <v>116227.34294</v>
      </c>
      <c r="H115" s="47">
        <v>126832.70288</v>
      </c>
      <c r="I115" s="47">
        <v>129227.87019</v>
      </c>
      <c r="J115" s="47">
        <v>137184.73603</v>
      </c>
      <c r="K115" s="47">
        <v>134546.64174000002</v>
      </c>
      <c r="L115" s="47">
        <v>110210.31449</v>
      </c>
      <c r="M115" s="47">
        <v>1062281.8992300001</v>
      </c>
      <c r="N115" s="12">
        <f t="shared" si="16"/>
        <v>16369.827040000018</v>
      </c>
      <c r="O115" s="59">
        <f t="shared" si="17"/>
        <v>0.17444311602411666</v>
      </c>
      <c r="P115" s="13">
        <f t="shared" si="18"/>
        <v>209877.75592000014</v>
      </c>
      <c r="Q115" s="61">
        <f t="shared" si="19"/>
        <v>0.24621860131394557</v>
      </c>
      <c r="R115" s="1"/>
      <c r="S115" s="2"/>
    </row>
    <row r="116" spans="1:19" s="3" customFormat="1" x14ac:dyDescent="0.2">
      <c r="A116" s="98" t="s">
        <v>17</v>
      </c>
      <c r="B116" s="44">
        <v>1029636.82064</v>
      </c>
      <c r="C116" s="48">
        <v>8759190.9268800002</v>
      </c>
      <c r="D116" s="48">
        <v>1058560.4874499999</v>
      </c>
      <c r="E116" s="48">
        <v>1090343.13903</v>
      </c>
      <c r="F116" s="48">
        <v>1077519.8893499998</v>
      </c>
      <c r="G116" s="48">
        <v>1124089.8299799997</v>
      </c>
      <c r="H116" s="48">
        <v>1095975.60794</v>
      </c>
      <c r="I116" s="48">
        <v>1189116.7134400001</v>
      </c>
      <c r="J116" s="48">
        <v>1051911.2747299999</v>
      </c>
      <c r="K116" s="48">
        <v>1526530.3680199997</v>
      </c>
      <c r="L116" s="48">
        <v>1264372.9125299999</v>
      </c>
      <c r="M116" s="47">
        <v>10478420.222469999</v>
      </c>
      <c r="N116" s="12">
        <f t="shared" si="16"/>
        <v>234736.09188999981</v>
      </c>
      <c r="O116" s="59">
        <f t="shared" si="17"/>
        <v>0.22797950421401292</v>
      </c>
      <c r="P116" s="13">
        <f t="shared" si="18"/>
        <v>1719229.2955899984</v>
      </c>
      <c r="Q116" s="61">
        <f t="shared" si="19"/>
        <v>0.1962771801575951</v>
      </c>
      <c r="R116" s="1"/>
      <c r="S116" s="2"/>
    </row>
    <row r="117" spans="1:19" s="3" customFormat="1" x14ac:dyDescent="0.2">
      <c r="B117" s="22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84"/>
      <c r="R117" s="1"/>
      <c r="S117" s="2"/>
    </row>
    <row r="118" spans="1:19" s="3" customFormat="1" x14ac:dyDescent="0.2">
      <c r="A118" s="3" t="s">
        <v>18</v>
      </c>
      <c r="B118" s="22"/>
      <c r="C118" s="22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84"/>
      <c r="R118" s="1"/>
      <c r="S118" s="2"/>
    </row>
    <row r="119" spans="1:19" s="3" customFormat="1" x14ac:dyDescent="0.2">
      <c r="A119" s="3" t="s">
        <v>19</v>
      </c>
      <c r="B119" s="22"/>
      <c r="C119" s="22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84"/>
      <c r="P119" s="15"/>
      <c r="R119" s="1"/>
      <c r="S119" s="2"/>
    </row>
    <row r="120" spans="1:19" s="3" customFormat="1" x14ac:dyDescent="0.2">
      <c r="A120" s="3" t="s">
        <v>20</v>
      </c>
      <c r="B120" s="22"/>
      <c r="C120" s="22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84"/>
      <c r="R120" s="1"/>
      <c r="S120" s="2"/>
    </row>
  </sheetData>
  <mergeCells count="40">
    <mergeCell ref="A2:Q2"/>
    <mergeCell ref="A3:Q3"/>
    <mergeCell ref="A4:Q4"/>
    <mergeCell ref="A6:A7"/>
    <mergeCell ref="B6:C6"/>
    <mergeCell ref="D6:M6"/>
    <mergeCell ref="N6:O6"/>
    <mergeCell ref="P6:Q6"/>
    <mergeCell ref="A27:Q27"/>
    <mergeCell ref="A28:Q28"/>
    <mergeCell ref="A29:Q29"/>
    <mergeCell ref="A31:A32"/>
    <mergeCell ref="B31:C31"/>
    <mergeCell ref="D31:M31"/>
    <mergeCell ref="N31:O31"/>
    <mergeCell ref="P31:Q31"/>
    <mergeCell ref="A51:Q51"/>
    <mergeCell ref="A52:Q52"/>
    <mergeCell ref="A53:Q53"/>
    <mergeCell ref="A55:A56"/>
    <mergeCell ref="B55:C55"/>
    <mergeCell ref="D55:M55"/>
    <mergeCell ref="N55:O55"/>
    <mergeCell ref="P55:Q55"/>
    <mergeCell ref="A75:Q75"/>
    <mergeCell ref="A76:Q76"/>
    <mergeCell ref="A77:Q77"/>
    <mergeCell ref="A79:A80"/>
    <mergeCell ref="B79:C79"/>
    <mergeCell ref="D79:M79"/>
    <mergeCell ref="N79:O79"/>
    <mergeCell ref="P79:Q79"/>
    <mergeCell ref="A99:Q99"/>
    <mergeCell ref="A100:Q100"/>
    <mergeCell ref="A101:Q101"/>
    <mergeCell ref="A103:A104"/>
    <mergeCell ref="B103:C103"/>
    <mergeCell ref="D103:M103"/>
    <mergeCell ref="N103:O103"/>
    <mergeCell ref="P103:Q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2019</vt:lpstr>
      <vt:lpstr>Febrero 2019</vt:lpstr>
      <vt:lpstr>Marzo 2019</vt:lpstr>
      <vt:lpstr>Abril 2019</vt:lpstr>
      <vt:lpstr>Mayo 2019</vt:lpstr>
      <vt:lpstr> Junio 2019</vt:lpstr>
      <vt:lpstr>Julio 2019</vt:lpstr>
      <vt:lpstr>Agosto 2019</vt:lpstr>
      <vt:lpstr>Septiembre 2019</vt:lpstr>
      <vt:lpstr>Octubre 2019</vt:lpstr>
      <vt:lpstr>Noviembre 2019</vt:lpstr>
      <vt:lpstr>Diciembre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2021-07-20T15:09:32Z</dcterms:modified>
</cp:coreProperties>
</file>