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Escritorio/"/>
    </mc:Choice>
  </mc:AlternateContent>
  <xr:revisionPtr revIDLastSave="149" documentId="8_{ABA7E827-7785-4081-9331-1CC8EDEB27DE}" xr6:coauthVersionLast="47" xr6:coauthVersionMax="47" xr10:uidLastSave="{A3100620-CB6D-4BF2-B863-8E883A2F3464}"/>
  <bookViews>
    <workbookView xWindow="20370" yWindow="-120" windowWidth="29040" windowHeight="15720" tabRatio="787" activeTab="4" xr2:uid="{00000000-000D-0000-FFFF-FFFF00000000}"/>
  </bookViews>
  <sheets>
    <sheet name="Sistema" sheetId="1" r:id="rId1"/>
    <sheet name="Oficial" sheetId="2" r:id="rId2"/>
    <sheet name="Privada" sheetId="3" r:id="rId3"/>
    <sheet name="Priv Pña" sheetId="4" r:id="rId4"/>
    <sheet name="Priv Ex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S7" i="1"/>
  <c r="R7" i="1"/>
  <c r="Q7" i="1"/>
  <c r="T7" i="5"/>
  <c r="S7" i="5"/>
  <c r="R7" i="5"/>
  <c r="Q7" i="5"/>
  <c r="T18" i="5"/>
  <c r="S18" i="5"/>
  <c r="R18" i="5"/>
  <c r="Q18" i="5"/>
  <c r="T17" i="5"/>
  <c r="S17" i="5"/>
  <c r="R17" i="5"/>
  <c r="Q17" i="5"/>
  <c r="T16" i="5"/>
  <c r="S16" i="5"/>
  <c r="R16" i="5"/>
  <c r="Q16" i="5"/>
  <c r="T15" i="5"/>
  <c r="S15" i="5"/>
  <c r="R15" i="5"/>
  <c r="Q15" i="5"/>
  <c r="T14" i="5"/>
  <c r="S14" i="5"/>
  <c r="R14" i="5"/>
  <c r="Q14" i="5"/>
  <c r="T13" i="5"/>
  <c r="S13" i="5"/>
  <c r="R13" i="5"/>
  <c r="Q13" i="5"/>
  <c r="T12" i="5"/>
  <c r="S12" i="5"/>
  <c r="R12" i="5"/>
  <c r="Q12" i="5"/>
  <c r="T11" i="5"/>
  <c r="S11" i="5"/>
  <c r="R11" i="5"/>
  <c r="Q11" i="5"/>
  <c r="T10" i="5"/>
  <c r="S10" i="5"/>
  <c r="R10" i="5"/>
  <c r="Q10" i="5"/>
  <c r="T9" i="5"/>
  <c r="S9" i="5"/>
  <c r="R9" i="5"/>
  <c r="Q9" i="5"/>
  <c r="T8" i="5"/>
  <c r="S8" i="5"/>
  <c r="R8" i="5"/>
  <c r="Q8" i="5"/>
  <c r="T18" i="4"/>
  <c r="S18" i="4"/>
  <c r="R18" i="4"/>
  <c r="Q18" i="4"/>
  <c r="T17" i="4"/>
  <c r="S17" i="4"/>
  <c r="R17" i="4"/>
  <c r="Q17" i="4"/>
  <c r="T16" i="4"/>
  <c r="S16" i="4"/>
  <c r="R16" i="4"/>
  <c r="Q16" i="4"/>
  <c r="T15" i="4"/>
  <c r="S15" i="4"/>
  <c r="R15" i="4"/>
  <c r="Q15" i="4"/>
  <c r="T14" i="4"/>
  <c r="S14" i="4"/>
  <c r="R14" i="4"/>
  <c r="Q14" i="4"/>
  <c r="T13" i="4"/>
  <c r="S13" i="4"/>
  <c r="R13" i="4"/>
  <c r="Q13" i="4"/>
  <c r="T12" i="4"/>
  <c r="S12" i="4"/>
  <c r="R12" i="4"/>
  <c r="Q12" i="4"/>
  <c r="T11" i="4"/>
  <c r="S11" i="4"/>
  <c r="R11" i="4"/>
  <c r="Q11" i="4"/>
  <c r="T10" i="4"/>
  <c r="S10" i="4"/>
  <c r="R10" i="4"/>
  <c r="Q10" i="4"/>
  <c r="T9" i="4"/>
  <c r="S9" i="4"/>
  <c r="R9" i="4"/>
  <c r="Q9" i="4"/>
  <c r="T8" i="4"/>
  <c r="S8" i="4"/>
  <c r="R8" i="4"/>
  <c r="Q8" i="4"/>
  <c r="T7" i="4"/>
  <c r="S7" i="4"/>
  <c r="R7" i="4"/>
  <c r="Q7" i="4"/>
  <c r="T18" i="3"/>
  <c r="S18" i="3"/>
  <c r="R18" i="3"/>
  <c r="Q18" i="3"/>
  <c r="T17" i="3"/>
  <c r="S17" i="3"/>
  <c r="R17" i="3"/>
  <c r="Q17" i="3"/>
  <c r="T16" i="3"/>
  <c r="S16" i="3"/>
  <c r="R16" i="3"/>
  <c r="Q16" i="3"/>
  <c r="T15" i="3"/>
  <c r="S15" i="3"/>
  <c r="R15" i="3"/>
  <c r="Q15" i="3"/>
  <c r="T14" i="3"/>
  <c r="S14" i="3"/>
  <c r="R14" i="3"/>
  <c r="Q14" i="3"/>
  <c r="T13" i="3"/>
  <c r="S13" i="3"/>
  <c r="R13" i="3"/>
  <c r="Q13" i="3"/>
  <c r="T12" i="3"/>
  <c r="S12" i="3"/>
  <c r="R12" i="3"/>
  <c r="Q12" i="3"/>
  <c r="T11" i="3"/>
  <c r="S11" i="3"/>
  <c r="R11" i="3"/>
  <c r="Q11" i="3"/>
  <c r="T10" i="3"/>
  <c r="S10" i="3"/>
  <c r="R10" i="3"/>
  <c r="Q10" i="3"/>
  <c r="T9" i="3"/>
  <c r="S9" i="3"/>
  <c r="R9" i="3"/>
  <c r="Q9" i="3"/>
  <c r="T8" i="3"/>
  <c r="S8" i="3"/>
  <c r="R8" i="3"/>
  <c r="Q8" i="3"/>
  <c r="T7" i="3"/>
  <c r="S7" i="3"/>
  <c r="R7" i="3"/>
  <c r="Q7" i="3"/>
  <c r="T18" i="2"/>
  <c r="S18" i="2"/>
  <c r="R18" i="2"/>
  <c r="Q18" i="2"/>
  <c r="T17" i="2"/>
  <c r="S17" i="2"/>
  <c r="R17" i="2"/>
  <c r="Q17" i="2"/>
  <c r="T16" i="2"/>
  <c r="S16" i="2"/>
  <c r="R16" i="2"/>
  <c r="Q16" i="2"/>
  <c r="T15" i="2"/>
  <c r="S15" i="2"/>
  <c r="R15" i="2"/>
  <c r="Q15" i="2"/>
  <c r="T14" i="2"/>
  <c r="S14" i="2"/>
  <c r="R14" i="2"/>
  <c r="Q14" i="2"/>
  <c r="T13" i="2"/>
  <c r="S13" i="2"/>
  <c r="R13" i="2"/>
  <c r="Q13" i="2"/>
  <c r="S12" i="2"/>
  <c r="Q12" i="2"/>
  <c r="T11" i="2"/>
  <c r="S11" i="2"/>
  <c r="Q11" i="2"/>
  <c r="T10" i="2"/>
  <c r="S10" i="2"/>
  <c r="R10" i="2"/>
  <c r="Q10" i="2"/>
  <c r="T9" i="2"/>
  <c r="S9" i="2"/>
  <c r="R9" i="2"/>
  <c r="Q9" i="2"/>
  <c r="T8" i="2"/>
  <c r="S8" i="2"/>
  <c r="R8" i="2"/>
  <c r="Q8" i="2"/>
  <c r="S7" i="2"/>
  <c r="Q7" i="2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P8" i="5"/>
  <c r="P9" i="5"/>
  <c r="P10" i="5"/>
  <c r="P11" i="5"/>
  <c r="P12" i="5"/>
  <c r="P13" i="5"/>
  <c r="P14" i="5"/>
  <c r="P15" i="5"/>
  <c r="P16" i="5"/>
  <c r="P17" i="5"/>
  <c r="P18" i="5"/>
  <c r="P7" i="5"/>
  <c r="P8" i="4"/>
  <c r="P9" i="4"/>
  <c r="P10" i="4"/>
  <c r="P11" i="4"/>
  <c r="P12" i="4"/>
  <c r="P13" i="4"/>
  <c r="P14" i="4"/>
  <c r="P15" i="4"/>
  <c r="P16" i="4"/>
  <c r="P17" i="4"/>
  <c r="P18" i="4"/>
  <c r="P7" i="4"/>
  <c r="P8" i="3"/>
  <c r="P9" i="3"/>
  <c r="P10" i="3"/>
  <c r="P11" i="3"/>
  <c r="P12" i="3"/>
  <c r="P13" i="3"/>
  <c r="P14" i="3"/>
  <c r="P15" i="3"/>
  <c r="P16" i="3"/>
  <c r="P17" i="3"/>
  <c r="P18" i="3"/>
  <c r="P7" i="3"/>
  <c r="P8" i="2"/>
  <c r="P9" i="2"/>
  <c r="P10" i="2"/>
  <c r="P11" i="2"/>
  <c r="P12" i="2"/>
  <c r="P13" i="2"/>
  <c r="P14" i="2"/>
  <c r="P15" i="2"/>
  <c r="P16" i="2"/>
  <c r="P17" i="2"/>
  <c r="P18" i="2"/>
  <c r="P7" i="2"/>
  <c r="P8" i="1"/>
  <c r="P9" i="1"/>
  <c r="P10" i="1"/>
  <c r="P11" i="1"/>
  <c r="P12" i="1"/>
  <c r="P13" i="1"/>
  <c r="P14" i="1"/>
  <c r="P15" i="1"/>
  <c r="P16" i="1"/>
  <c r="P17" i="1"/>
  <c r="P18" i="1"/>
  <c r="P7" i="1"/>
</calcChain>
</file>

<file path=xl/sharedStrings.xml><?xml version="1.0" encoding="utf-8"?>
<sst xmlns="http://schemas.openxmlformats.org/spreadsheetml/2006/main" count="211" uniqueCount="50">
  <si>
    <t>PRESTAMOS NUEVOS CONCEDIDOS POR TIPO DE BANCA</t>
  </si>
  <si>
    <t>(En miles de balboas)</t>
  </si>
  <si>
    <t>Sectores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</si>
  <si>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</si>
  <si>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</si>
  <si>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</si>
  <si>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</si>
  <si>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</si>
  <si>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</si>
  <si>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</si>
  <si>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</si>
  <si>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</si>
  <si>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</si>
  <si>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</si>
  <si>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</si>
  <si>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>Consumo Personal (Incluye Microcrédito)</t>
  </si>
  <si>
    <t>Total</t>
  </si>
  <si>
    <t>Fuente: Superintendencia de Bancos de Panamá.</t>
  </si>
  <si>
    <t>(P) Cifras Preliminares</t>
  </si>
  <si>
    <t>(R) Cifras Reales</t>
  </si>
  <si>
    <t xml:space="preserve"> </t>
  </si>
  <si>
    <t>TOTAL</t>
  </si>
  <si>
    <t>En 08 (P)</t>
  </si>
  <si>
    <t>Marz 08 (P)</t>
  </si>
  <si>
    <t>PERIODO: Enero - diciembre 2008</t>
  </si>
  <si>
    <t>Dic. 07 (R)</t>
  </si>
  <si>
    <t>En-Dic. 07 (P)</t>
  </si>
  <si>
    <t>SISTEMA BANCARIO 2007</t>
  </si>
  <si>
    <t>SISTEMA BANCARIO 2008</t>
  </si>
  <si>
    <t>Abr 08 (P)</t>
  </si>
  <si>
    <t>May 08 (P)</t>
  </si>
  <si>
    <t>Jun 08 (P)</t>
  </si>
  <si>
    <t>Jul 08 (P)</t>
  </si>
  <si>
    <t>Ago 08 (P)</t>
  </si>
  <si>
    <t>Sept. 08 (P)</t>
  </si>
  <si>
    <t>Oct. 08 (P)</t>
  </si>
  <si>
    <t>Nov. 08 (P)</t>
  </si>
  <si>
    <t>Dic. 08 (P)</t>
  </si>
  <si>
    <t>Feb. 08 (P)</t>
  </si>
  <si>
    <t>Ene-Dic 08 (P)</t>
  </si>
  <si>
    <t>Variación Dic. 07/08</t>
  </si>
  <si>
    <t>Variación En-Dic. 07/08</t>
  </si>
  <si>
    <t>BANCA OFICIAL 2008</t>
  </si>
  <si>
    <t>BANCA OFICIAL 2007</t>
  </si>
  <si>
    <t>BANCA PRIVADA  2007</t>
  </si>
  <si>
    <t>BCA. PÑA. PRIVADA 2007</t>
  </si>
  <si>
    <t>BANCA EXTRANJERA 2007</t>
  </si>
  <si>
    <t>BANCA PRIVADA 2008</t>
  </si>
  <si>
    <t>BCA. PÑA. PRIVADA 2008</t>
  </si>
  <si>
    <t>BANCA EXTRANJERA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</si>
</sst>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_-* #,##0_-;\-* #,##0_-;_-* &quot;-&quot;??_-;_-@_-"/>
    <numFmt numFmtId="167" formatCode="0.0%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0" applyFont="1" applyFill="1"/>
    <xf numFmtId="0" fontId="3" fillId="2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" fontId="3" fillId="2" borderId="4" xfId="0" applyNumberFormat="1" applyFont="1" applyFill="1" applyBorder="1" applyAlignment="1">
      <alignment horizontal="right"/>
    </xf>
    <xf numFmtId="166" fontId="4" fillId="2" borderId="2" xfId="1" applyNumberFormat="1" applyFont="1" applyFill="1" applyBorder="1"/>
    <xf numFmtId="166" fontId="4" fillId="2" borderId="8" xfId="1" applyNumberFormat="1" applyFont="1" applyFill="1" applyBorder="1"/>
    <xf numFmtId="166" fontId="4" fillId="2" borderId="1" xfId="1" applyNumberFormat="1" applyFont="1" applyFill="1" applyBorder="1"/>
    <xf numFmtId="166" fontId="4" fillId="0" borderId="5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2" borderId="1" xfId="0" applyNumberFormat="1" applyFont="1" applyFill="1" applyBorder="1"/>
    <xf numFmtId="166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7" fontId="4" fillId="2" borderId="2" xfId="2" applyNumberFormat="1" applyFont="1" applyFill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3" fillId="2" borderId="2" xfId="1" applyNumberFormat="1" applyFont="1" applyFill="1" applyBorder="1" applyAlignment="1">
      <alignment horizontal="center"/>
    </xf>
    <xf numFmtId="166" fontId="3" fillId="2" borderId="1" xfId="1" applyNumberFormat="1" applyFont="1" applyFill="1" applyBorder="1"/>
    <xf numFmtId="166" fontId="3" fillId="0" borderId="5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7" fontId="3" fillId="2" borderId="2" xfId="2" applyNumberFormat="1" applyFont="1" applyFill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center"/>
    </xf>
    <xf numFmtId="166" fontId="4" fillId="2" borderId="2" xfId="0" applyNumberFormat="1" applyFont="1" applyFill="1" applyBorder="1"/>
    <xf numFmtId="166" fontId="4" fillId="2" borderId="4" xfId="0" applyNumberFormat="1" applyFont="1" applyFill="1" applyBorder="1"/>
    <xf numFmtId="166" fontId="4" fillId="2" borderId="3" xfId="0" applyNumberFormat="1" applyFont="1" applyFill="1" applyBorder="1"/>
    <xf numFmtId="166" fontId="3" fillId="2" borderId="3" xfId="1" applyNumberFormat="1" applyFont="1" applyFill="1" applyBorder="1" applyAlignment="1">
      <alignment horizontal="center"/>
    </xf>
    <xf numFmtId="166" fontId="3" fillId="2" borderId="2" xfId="1" applyNumberFormat="1" applyFont="1" applyFill="1" applyBorder="1"/>
    <xf numFmtId="166" fontId="3" fillId="2" borderId="4" xfId="1" applyNumberFormat="1" applyFont="1" applyFill="1" applyBorder="1"/>
    <xf numFmtId="166" fontId="3" fillId="2" borderId="3" xfId="1" applyNumberFormat="1" applyFont="1" applyFill="1" applyBorder="1"/>
    <xf numFmtId="166" fontId="3" fillId="2" borderId="1" xfId="0" applyNumberFormat="1" applyFont="1" applyFill="1" applyBorder="1"/>
    <xf numFmtId="0" fontId="4" fillId="0" borderId="0" xfId="0" applyFont="1"/>
    <xf numFmtId="166" fontId="4" fillId="2" borderId="2" xfId="1" applyNumberFormat="1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166" fontId="4" fillId="2" borderId="1" xfId="1" applyNumberFormat="1" applyFont="1" applyFill="1" applyBorder="1" applyAlignment="1">
      <alignment horizontal="center"/>
    </xf>
    <xf numFmtId="166" fontId="4" fillId="2" borderId="7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3" fillId="2" borderId="7" xfId="1" applyNumberFormat="1" applyFont="1" applyFill="1" applyBorder="1" applyAlignment="1">
      <alignment horizontal="center"/>
    </xf>
    <xf numFmtId="166" fontId="4" fillId="0" borderId="0" xfId="0" applyNumberFormat="1" applyFont="1"/>
    <xf numFmtId="166" fontId="4" fillId="0" borderId="1" xfId="1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4" fillId="0" borderId="1" xfId="0" applyNumberFormat="1" applyFont="1" applyBorder="1"/>
    <xf numFmtId="166" fontId="3" fillId="0" borderId="1" xfId="1" applyNumberFormat="1" applyFont="1" applyFill="1" applyBorder="1"/>
    <xf numFmtId="166" fontId="4" fillId="0" borderId="3" xfId="0" applyNumberFormat="1" applyFont="1" applyBorder="1"/>
    <xf numFmtId="166" fontId="3" fillId="0" borderId="3" xfId="1" applyNumberFormat="1" applyFont="1" applyFill="1" applyBorder="1"/>
    <xf numFmtId="166" fontId="3" fillId="2" borderId="6" xfId="1" applyNumberFormat="1" applyFont="1" applyFill="1" applyBorder="1"/>
    <xf numFmtId="166" fontId="4" fillId="2" borderId="6" xfId="1" applyNumberFormat="1" applyFont="1" applyFill="1" applyBorder="1"/>
    <xf numFmtId="166" fontId="4" fillId="2" borderId="12" xfId="1" applyNumberFormat="1" applyFont="1" applyFill="1" applyBorder="1"/>
    <xf numFmtId="167" fontId="4" fillId="2" borderId="2" xfId="2" quotePrefix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zoomScale="68" zoomScaleNormal="68" zoomScaleSheetLayoutView="70" workbookViewId="0">
      <selection activeCell="M45" sqref="M45"/>
    </sheetView>
  </sheetViews>
  <sheetFormatPr baseColWidth="10" defaultColWidth="11.42578125" defaultRowHeight="12.75" x14ac:dyDescent="0.2"/>
  <cols>
    <col min="1" max="1" width="43.42578125" style="38" bestFit="1" customWidth="1"/>
    <col min="2" max="2" width="16.85546875" style="38" customWidth="1"/>
    <col min="3" max="3" width="17.5703125" style="38" bestFit="1" customWidth="1"/>
    <col min="4" max="4" width="13.5703125" style="38" customWidth="1"/>
    <col min="5" max="5" width="13.28515625" style="38" customWidth="1"/>
    <col min="6" max="6" width="13.7109375" style="38" customWidth="1"/>
    <col min="7" max="7" width="13.28515625" style="38" customWidth="1"/>
    <col min="8" max="10" width="14.140625" style="38" customWidth="1"/>
    <col min="11" max="11" width="13.140625" style="38" customWidth="1"/>
    <col min="12" max="12" width="14.42578125" style="38" customWidth="1"/>
    <col min="13" max="13" width="14.7109375" style="38" bestFit="1" customWidth="1"/>
    <col min="14" max="14" width="14" style="38" bestFit="1" customWidth="1"/>
    <col min="15" max="15" width="13" style="38" customWidth="1"/>
    <col min="16" max="16" width="16.28515625" style="38" bestFit="1" customWidth="1"/>
    <col min="17" max="17" width="16.140625" style="38" customWidth="1"/>
    <col min="18" max="18" width="12.140625" style="38" customWidth="1"/>
    <col min="19" max="19" width="13.140625" style="38" customWidth="1"/>
    <col min="20" max="20" width="12.85546875" style="38" customWidth="1"/>
    <col min="21" max="16384" width="11.42578125" style="38"/>
  </cols>
  <sheetData>
    <row r="1" spans="1:20" s="1" customForma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1" customFormat="1" ht="15" customHeight="1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1" customForma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1" customFormat="1" x14ac:dyDescent="0.2">
      <c r="A4" s="57"/>
      <c r="B4" s="57"/>
      <c r="C4" s="57"/>
      <c r="D4" s="57"/>
      <c r="E4" s="57"/>
      <c r="F4" s="57"/>
      <c r="G4" s="57"/>
      <c r="H4" s="57"/>
      <c r="I4" s="29"/>
      <c r="J4" s="57"/>
      <c r="K4" s="57"/>
      <c r="L4" s="29"/>
      <c r="M4" s="57"/>
      <c r="N4" s="29"/>
      <c r="O4" s="57"/>
      <c r="P4" s="57"/>
      <c r="Q4" s="57"/>
      <c r="R4" s="57"/>
    </row>
    <row r="5" spans="1:20" s="1" customFormat="1" ht="17.25" customHeight="1" x14ac:dyDescent="0.2">
      <c r="A5" s="62" t="s">
        <v>2</v>
      </c>
      <c r="B5" s="64" t="s">
        <v>27</v>
      </c>
      <c r="C5" s="61"/>
      <c r="D5" s="65" t="s">
        <v>28</v>
      </c>
      <c r="E5" s="66"/>
      <c r="F5" s="66"/>
      <c r="G5" s="67"/>
      <c r="H5" s="67"/>
      <c r="I5" s="67"/>
      <c r="J5" s="67"/>
      <c r="K5" s="67"/>
      <c r="L5" s="67"/>
      <c r="M5" s="67"/>
      <c r="N5" s="67"/>
      <c r="O5" s="67"/>
      <c r="P5" s="68"/>
      <c r="Q5" s="60" t="s">
        <v>40</v>
      </c>
      <c r="R5" s="61"/>
      <c r="S5" s="60" t="s">
        <v>41</v>
      </c>
      <c r="T5" s="61"/>
    </row>
    <row r="6" spans="1:20" s="1" customFormat="1" x14ac:dyDescent="0.2">
      <c r="A6" s="63"/>
      <c r="B6" s="2" t="s">
        <v>25</v>
      </c>
      <c r="C6" s="3" t="s">
        <v>26</v>
      </c>
      <c r="D6" s="4" t="s">
        <v>22</v>
      </c>
      <c r="E6" s="5" t="s">
        <v>38</v>
      </c>
      <c r="F6" s="5" t="s">
        <v>23</v>
      </c>
      <c r="G6" s="6" t="s">
        <v>29</v>
      </c>
      <c r="H6" s="58" t="s">
        <v>30</v>
      </c>
      <c r="I6" s="58" t="s">
        <v>31</v>
      </c>
      <c r="J6" s="58" t="s">
        <v>32</v>
      </c>
      <c r="K6" s="58" t="s">
        <v>33</v>
      </c>
      <c r="L6" s="58" t="s">
        <v>34</v>
      </c>
      <c r="M6" s="58" t="s">
        <v>35</v>
      </c>
      <c r="N6" s="58" t="s">
        <v>36</v>
      </c>
      <c r="O6" s="58" t="s">
        <v>37</v>
      </c>
      <c r="P6" s="7" t="s">
        <v>39</v>
      </c>
      <c r="Q6" s="8" t="s">
        <v>3</v>
      </c>
      <c r="R6" s="3" t="s">
        <v>4</v>
      </c>
      <c r="S6" s="8" t="s">
        <v>3</v>
      </c>
      <c r="T6" s="3" t="s">
        <v>4</v>
      </c>
    </row>
    <row r="7" spans="1:20" s="1" customFormat="1" x14ac:dyDescent="0.2">
      <c r="A7" s="9" t="s">
        <v>5</v>
      </c>
      <c r="B7" s="10">
        <v>5657</v>
      </c>
      <c r="C7" s="11">
        <v>22912</v>
      </c>
      <c r="D7" s="12">
        <v>4085</v>
      </c>
      <c r="E7" s="13">
        <v>193</v>
      </c>
      <c r="F7" s="14">
        <v>6105</v>
      </c>
      <c r="G7" s="13">
        <v>538</v>
      </c>
      <c r="H7" s="13">
        <v>16580</v>
      </c>
      <c r="I7" s="14">
        <v>3305</v>
      </c>
      <c r="J7" s="13">
        <v>8788</v>
      </c>
      <c r="K7" s="13">
        <v>3340</v>
      </c>
      <c r="L7" s="49">
        <v>3076</v>
      </c>
      <c r="M7" s="13">
        <v>3490</v>
      </c>
      <c r="N7" s="13">
        <v>3486.8890900000001</v>
      </c>
      <c r="O7" s="13">
        <v>2565.7998299999995</v>
      </c>
      <c r="P7" s="16">
        <f>SUM(D7:O7)</f>
        <v>55552.688919999993</v>
      </c>
      <c r="Q7" s="17">
        <f>+O7-B7</f>
        <v>-3091.2001700000005</v>
      </c>
      <c r="R7" s="18">
        <f>+O7/B7-1</f>
        <v>-0.54643807141594491</v>
      </c>
      <c r="S7" s="19">
        <f>+P7-C7</f>
        <v>32640.688919999993</v>
      </c>
      <c r="T7" s="18">
        <f>+P7/C7-1</f>
        <v>1.4246110736731841</v>
      </c>
    </row>
    <row r="8" spans="1:20" s="1" customFormat="1" x14ac:dyDescent="0.2">
      <c r="A8" s="9" t="s">
        <v>6</v>
      </c>
      <c r="B8" s="11">
        <v>186493</v>
      </c>
      <c r="C8" s="11">
        <v>1330243</v>
      </c>
      <c r="D8" s="12">
        <v>92163</v>
      </c>
      <c r="E8" s="13">
        <v>70584</v>
      </c>
      <c r="F8" s="14">
        <v>234294</v>
      </c>
      <c r="G8" s="13">
        <v>90587</v>
      </c>
      <c r="H8" s="13">
        <v>110180</v>
      </c>
      <c r="I8" s="14">
        <v>58281</v>
      </c>
      <c r="J8" s="13">
        <v>125237</v>
      </c>
      <c r="K8" s="13">
        <v>153662</v>
      </c>
      <c r="L8" s="49">
        <v>141812</v>
      </c>
      <c r="M8" s="13">
        <v>70262</v>
      </c>
      <c r="N8" s="13">
        <v>108878.91967999999</v>
      </c>
      <c r="O8" s="13">
        <v>82924.54028999999</v>
      </c>
      <c r="P8" s="16">
        <f t="shared" ref="P8:P18" si="0">SUM(D8:O8)</f>
        <v>1338865.45997</v>
      </c>
      <c r="Q8" s="17">
        <f t="shared" ref="Q8:Q18" si="1">+O8-B8</f>
        <v>-103568.45971000001</v>
      </c>
      <c r="R8" s="18">
        <f t="shared" ref="R8:R18" si="2">+O8/B8-1</f>
        <v>-0.55534770586563575</v>
      </c>
      <c r="S8" s="19">
        <f t="shared" ref="S8:S18" si="3">+P8-C8</f>
        <v>8622.4599699999671</v>
      </c>
      <c r="T8" s="18">
        <f t="shared" ref="T8:T18" si="4">+P8/C8-1</f>
        <v>6.48186832781672E-3</v>
      </c>
    </row>
    <row r="9" spans="1:20" s="1" customFormat="1" x14ac:dyDescent="0.2">
      <c r="A9" s="9" t="s">
        <v>7</v>
      </c>
      <c r="B9" s="11">
        <v>12278</v>
      </c>
      <c r="C9" s="11">
        <v>143334</v>
      </c>
      <c r="D9" s="12">
        <v>25014</v>
      </c>
      <c r="E9" s="13">
        <v>11133</v>
      </c>
      <c r="F9" s="14">
        <v>12192</v>
      </c>
      <c r="G9" s="13">
        <v>20321</v>
      </c>
      <c r="H9" s="13">
        <v>12950</v>
      </c>
      <c r="I9" s="14">
        <v>10434</v>
      </c>
      <c r="J9" s="13">
        <v>12770</v>
      </c>
      <c r="K9" s="13">
        <v>15994</v>
      </c>
      <c r="L9" s="49">
        <v>9664</v>
      </c>
      <c r="M9" s="13">
        <v>13596</v>
      </c>
      <c r="N9" s="13">
        <v>18845.82116</v>
      </c>
      <c r="O9" s="13">
        <v>12971.27043</v>
      </c>
      <c r="P9" s="16">
        <f t="shared" si="0"/>
        <v>175885.09159</v>
      </c>
      <c r="Q9" s="17">
        <f t="shared" si="1"/>
        <v>693.27043000000049</v>
      </c>
      <c r="R9" s="18">
        <f t="shared" si="2"/>
        <v>5.6464442906010825E-2</v>
      </c>
      <c r="S9" s="19">
        <f t="shared" si="3"/>
        <v>32551.091589999996</v>
      </c>
      <c r="T9" s="18">
        <f t="shared" si="4"/>
        <v>0.22709958272287101</v>
      </c>
    </row>
    <row r="10" spans="1:20" s="1" customFormat="1" x14ac:dyDescent="0.2">
      <c r="A10" s="9" t="s">
        <v>8</v>
      </c>
      <c r="B10" s="11">
        <v>18658</v>
      </c>
      <c r="C10" s="11">
        <v>244701</v>
      </c>
      <c r="D10" s="12">
        <v>28282</v>
      </c>
      <c r="E10" s="13">
        <v>19368</v>
      </c>
      <c r="F10" s="14">
        <v>18911</v>
      </c>
      <c r="G10" s="13">
        <v>27777</v>
      </c>
      <c r="H10" s="13">
        <v>28039</v>
      </c>
      <c r="I10" s="14">
        <v>21447</v>
      </c>
      <c r="J10" s="13">
        <v>26174</v>
      </c>
      <c r="K10" s="13">
        <v>20436</v>
      </c>
      <c r="L10" s="49">
        <v>28522</v>
      </c>
      <c r="M10" s="13">
        <v>30513</v>
      </c>
      <c r="N10" s="13">
        <v>28810.543880000001</v>
      </c>
      <c r="O10" s="13">
        <v>26512.77261</v>
      </c>
      <c r="P10" s="16">
        <f t="shared" si="0"/>
        <v>304792.31649</v>
      </c>
      <c r="Q10" s="17">
        <f t="shared" si="1"/>
        <v>7854.77261</v>
      </c>
      <c r="R10" s="18">
        <f t="shared" si="2"/>
        <v>0.42098684800085762</v>
      </c>
      <c r="S10" s="19">
        <f t="shared" si="3"/>
        <v>60091.316489999997</v>
      </c>
      <c r="T10" s="18">
        <f t="shared" si="4"/>
        <v>0.24557037564211015</v>
      </c>
    </row>
    <row r="11" spans="1:20" s="1" customFormat="1" x14ac:dyDescent="0.2">
      <c r="A11" s="9" t="s">
        <v>9</v>
      </c>
      <c r="B11" s="11">
        <v>3476</v>
      </c>
      <c r="C11" s="11">
        <v>74899</v>
      </c>
      <c r="D11" s="12">
        <v>14122</v>
      </c>
      <c r="E11" s="13">
        <v>5520</v>
      </c>
      <c r="F11" s="14">
        <v>4526</v>
      </c>
      <c r="G11" s="13">
        <v>2209</v>
      </c>
      <c r="H11" s="13">
        <v>3934</v>
      </c>
      <c r="I11" s="14">
        <v>7417</v>
      </c>
      <c r="J11" s="13">
        <v>14346</v>
      </c>
      <c r="K11" s="13">
        <v>2174</v>
      </c>
      <c r="L11" s="49">
        <v>6842</v>
      </c>
      <c r="M11" s="13">
        <v>15727</v>
      </c>
      <c r="N11" s="13">
        <v>5526.8780300000008</v>
      </c>
      <c r="O11" s="13">
        <v>4411.9028600000001</v>
      </c>
      <c r="P11" s="16">
        <f t="shared" si="0"/>
        <v>86755.780890000009</v>
      </c>
      <c r="Q11" s="17">
        <f t="shared" si="1"/>
        <v>935.90286000000015</v>
      </c>
      <c r="R11" s="18">
        <f t="shared" si="2"/>
        <v>0.26924708285385512</v>
      </c>
      <c r="S11" s="19">
        <f t="shared" si="3"/>
        <v>11856.780890000009</v>
      </c>
      <c r="T11" s="18">
        <f t="shared" si="4"/>
        <v>0.15830359403997396</v>
      </c>
    </row>
    <row r="12" spans="1:20" s="1" customFormat="1" x14ac:dyDescent="0.2">
      <c r="A12" s="9" t="s">
        <v>10</v>
      </c>
      <c r="B12" s="11">
        <v>14076</v>
      </c>
      <c r="C12" s="11">
        <v>46172</v>
      </c>
      <c r="D12" s="12">
        <v>6284</v>
      </c>
      <c r="E12" s="13">
        <v>25</v>
      </c>
      <c r="F12" s="14">
        <v>9337</v>
      </c>
      <c r="G12" s="13">
        <v>2463</v>
      </c>
      <c r="H12" s="13">
        <v>10892</v>
      </c>
      <c r="I12" s="14">
        <v>3297</v>
      </c>
      <c r="J12" s="13">
        <v>9326</v>
      </c>
      <c r="K12" s="13">
        <v>7841</v>
      </c>
      <c r="L12" s="49">
        <v>9399</v>
      </c>
      <c r="M12" s="13">
        <v>8888</v>
      </c>
      <c r="N12" s="13">
        <v>554.96785999999997</v>
      </c>
      <c r="O12" s="13">
        <v>585.03035999999997</v>
      </c>
      <c r="P12" s="16">
        <f t="shared" si="0"/>
        <v>68891.998220000009</v>
      </c>
      <c r="Q12" s="17">
        <f t="shared" si="1"/>
        <v>-13490.969639999999</v>
      </c>
      <c r="R12" s="18">
        <f t="shared" si="2"/>
        <v>-0.95843774083546462</v>
      </c>
      <c r="S12" s="19">
        <f t="shared" si="3"/>
        <v>22719.998220000009</v>
      </c>
      <c r="T12" s="18">
        <f t="shared" si="4"/>
        <v>0.49207307935545375</v>
      </c>
    </row>
    <row r="13" spans="1:20" s="1" customFormat="1" x14ac:dyDescent="0.2">
      <c r="A13" s="9" t="s">
        <v>11</v>
      </c>
      <c r="B13" s="11">
        <v>657628</v>
      </c>
      <c r="C13" s="11">
        <v>7957388</v>
      </c>
      <c r="D13" s="12">
        <v>839842</v>
      </c>
      <c r="E13" s="13">
        <v>646177</v>
      </c>
      <c r="F13" s="14">
        <v>592124</v>
      </c>
      <c r="G13" s="13">
        <v>774213</v>
      </c>
      <c r="H13" s="13">
        <v>720010</v>
      </c>
      <c r="I13" s="14">
        <v>922651</v>
      </c>
      <c r="J13" s="13">
        <v>911341</v>
      </c>
      <c r="K13" s="13">
        <v>813252</v>
      </c>
      <c r="L13" s="49">
        <v>996182</v>
      </c>
      <c r="M13" s="13">
        <v>903828</v>
      </c>
      <c r="N13" s="13">
        <v>712383.9834400001</v>
      </c>
      <c r="O13" s="13">
        <v>691484.68598999991</v>
      </c>
      <c r="P13" s="16">
        <f t="shared" si="0"/>
        <v>9523488.6694300007</v>
      </c>
      <c r="Q13" s="17">
        <f t="shared" si="1"/>
        <v>33856.685989999911</v>
      </c>
      <c r="R13" s="18">
        <f t="shared" si="2"/>
        <v>5.1483035986910508E-2</v>
      </c>
      <c r="S13" s="19">
        <f t="shared" si="3"/>
        <v>1566100.6694300007</v>
      </c>
      <c r="T13" s="18">
        <f t="shared" si="4"/>
        <v>0.1968108969212008</v>
      </c>
    </row>
    <row r="14" spans="1:20" s="1" customFormat="1" x14ac:dyDescent="0.2">
      <c r="A14" s="9" t="s">
        <v>12</v>
      </c>
      <c r="B14" s="11">
        <v>169514</v>
      </c>
      <c r="C14" s="11">
        <v>1070203</v>
      </c>
      <c r="D14" s="12">
        <v>149385</v>
      </c>
      <c r="E14" s="13">
        <v>89332</v>
      </c>
      <c r="F14" s="14">
        <v>108218</v>
      </c>
      <c r="G14" s="13">
        <v>122531</v>
      </c>
      <c r="H14" s="13">
        <v>174907</v>
      </c>
      <c r="I14" s="14">
        <v>207288</v>
      </c>
      <c r="J14" s="13">
        <v>225941</v>
      </c>
      <c r="K14" s="13">
        <v>207404</v>
      </c>
      <c r="L14" s="49">
        <v>189139</v>
      </c>
      <c r="M14" s="13">
        <v>133967</v>
      </c>
      <c r="N14" s="13">
        <v>120475.45063999998</v>
      </c>
      <c r="O14" s="13">
        <v>201595.59495</v>
      </c>
      <c r="P14" s="16">
        <f t="shared" si="0"/>
        <v>1930183.04559</v>
      </c>
      <c r="Q14" s="17">
        <f t="shared" si="1"/>
        <v>32081.594949999999</v>
      </c>
      <c r="R14" s="18">
        <f t="shared" si="2"/>
        <v>0.18925631481765515</v>
      </c>
      <c r="S14" s="19">
        <f t="shared" si="3"/>
        <v>859980.04558999999</v>
      </c>
      <c r="T14" s="18">
        <f t="shared" si="4"/>
        <v>0.80356721630382277</v>
      </c>
    </row>
    <row r="15" spans="1:20" s="1" customFormat="1" x14ac:dyDescent="0.2">
      <c r="A15" s="9" t="s">
        <v>13</v>
      </c>
      <c r="B15" s="11">
        <v>103447</v>
      </c>
      <c r="C15" s="11">
        <v>1220658</v>
      </c>
      <c r="D15" s="12">
        <v>104040</v>
      </c>
      <c r="E15" s="13">
        <v>90216</v>
      </c>
      <c r="F15" s="14">
        <v>90015</v>
      </c>
      <c r="G15" s="13">
        <v>102114</v>
      </c>
      <c r="H15" s="13">
        <v>147694</v>
      </c>
      <c r="I15" s="14">
        <v>148405</v>
      </c>
      <c r="J15" s="13">
        <v>111547</v>
      </c>
      <c r="K15" s="13">
        <v>104226</v>
      </c>
      <c r="L15" s="49">
        <v>114273</v>
      </c>
      <c r="M15" s="13">
        <v>132770</v>
      </c>
      <c r="N15" s="13">
        <v>80496.164780000006</v>
      </c>
      <c r="O15" s="13">
        <v>108732.42899999999</v>
      </c>
      <c r="P15" s="16">
        <f t="shared" si="0"/>
        <v>1334528.59378</v>
      </c>
      <c r="Q15" s="17">
        <f t="shared" si="1"/>
        <v>5285.4289999999892</v>
      </c>
      <c r="R15" s="18">
        <f t="shared" si="2"/>
        <v>5.1093110481695847E-2</v>
      </c>
      <c r="S15" s="19">
        <f t="shared" si="3"/>
        <v>113870.59378</v>
      </c>
      <c r="T15" s="18">
        <f t="shared" si="4"/>
        <v>9.3286238880996963E-2</v>
      </c>
    </row>
    <row r="16" spans="1:20" s="1" customFormat="1" x14ac:dyDescent="0.2">
      <c r="A16" s="9" t="s">
        <v>14</v>
      </c>
      <c r="B16" s="11">
        <v>132166</v>
      </c>
      <c r="C16" s="11">
        <v>1052415</v>
      </c>
      <c r="D16" s="12">
        <v>94933</v>
      </c>
      <c r="E16" s="13">
        <v>80434</v>
      </c>
      <c r="F16" s="14">
        <v>94346</v>
      </c>
      <c r="G16" s="13">
        <v>107154</v>
      </c>
      <c r="H16" s="13">
        <v>102568</v>
      </c>
      <c r="I16" s="14">
        <v>117290</v>
      </c>
      <c r="J16" s="13">
        <v>107888</v>
      </c>
      <c r="K16" s="13">
        <v>113132</v>
      </c>
      <c r="L16" s="49">
        <v>100012</v>
      </c>
      <c r="M16" s="13">
        <v>125782</v>
      </c>
      <c r="N16" s="13">
        <v>149973.07774000001</v>
      </c>
      <c r="O16" s="13">
        <v>137514.82261</v>
      </c>
      <c r="P16" s="16">
        <f t="shared" si="0"/>
        <v>1331026.90035</v>
      </c>
      <c r="Q16" s="17">
        <f t="shared" si="1"/>
        <v>5348.8226100000029</v>
      </c>
      <c r="R16" s="18">
        <f t="shared" si="2"/>
        <v>4.0470488703600038E-2</v>
      </c>
      <c r="S16" s="19">
        <f t="shared" si="3"/>
        <v>278611.90035000001</v>
      </c>
      <c r="T16" s="18">
        <f t="shared" si="4"/>
        <v>0.26473577471814824</v>
      </c>
    </row>
    <row r="17" spans="1:20" s="1" customFormat="1" x14ac:dyDescent="0.2">
      <c r="A17" s="9" t="s">
        <v>15</v>
      </c>
      <c r="B17" s="11">
        <v>161439</v>
      </c>
      <c r="C17" s="11">
        <v>1826847</v>
      </c>
      <c r="D17" s="12">
        <v>127531</v>
      </c>
      <c r="E17" s="13">
        <v>122244</v>
      </c>
      <c r="F17" s="14">
        <v>139516</v>
      </c>
      <c r="G17" s="13">
        <v>146181</v>
      </c>
      <c r="H17" s="13">
        <v>130483</v>
      </c>
      <c r="I17" s="14">
        <v>142025</v>
      </c>
      <c r="J17" s="13">
        <v>155474</v>
      </c>
      <c r="K17" s="13">
        <v>139258</v>
      </c>
      <c r="L17" s="49">
        <v>163255</v>
      </c>
      <c r="M17" s="13">
        <v>159124</v>
      </c>
      <c r="N17" s="13">
        <v>137519.53705000001</v>
      </c>
      <c r="O17" s="13">
        <v>118758.44842</v>
      </c>
      <c r="P17" s="16">
        <f t="shared" si="0"/>
        <v>1681368.98547</v>
      </c>
      <c r="Q17" s="17">
        <f t="shared" si="1"/>
        <v>-42680.551579999999</v>
      </c>
      <c r="R17" s="18">
        <f t="shared" si="2"/>
        <v>-0.26437571825890893</v>
      </c>
      <c r="S17" s="19">
        <f t="shared" si="3"/>
        <v>-145478.01453000004</v>
      </c>
      <c r="T17" s="18">
        <f t="shared" si="4"/>
        <v>-7.9633387213050688E-2</v>
      </c>
    </row>
    <row r="18" spans="1:20" s="1" customFormat="1" x14ac:dyDescent="0.2">
      <c r="A18" s="20" t="s">
        <v>16</v>
      </c>
      <c r="B18" s="21">
        <v>1464832</v>
      </c>
      <c r="C18" s="21">
        <v>14989772</v>
      </c>
      <c r="D18" s="22">
        <v>1485681</v>
      </c>
      <c r="E18" s="23">
        <v>1135226</v>
      </c>
      <c r="F18" s="24">
        <v>1309584</v>
      </c>
      <c r="G18" s="48">
        <v>1396088</v>
      </c>
      <c r="H18" s="23">
        <v>1458237</v>
      </c>
      <c r="I18" s="24">
        <v>1641840</v>
      </c>
      <c r="J18" s="23">
        <v>1708832</v>
      </c>
      <c r="K18" s="23">
        <v>1580719</v>
      </c>
      <c r="L18" s="50">
        <v>1762176</v>
      </c>
      <c r="M18" s="23">
        <v>1597947</v>
      </c>
      <c r="N18" s="23">
        <v>1366952.2333500001</v>
      </c>
      <c r="O18" s="23">
        <v>1388057.2973499999</v>
      </c>
      <c r="P18" s="25">
        <f t="shared" si="0"/>
        <v>17831339.530699998</v>
      </c>
      <c r="Q18" s="26">
        <f t="shared" si="1"/>
        <v>-76774.702650000108</v>
      </c>
      <c r="R18" s="27">
        <f t="shared" si="2"/>
        <v>-5.2411950756127701E-2</v>
      </c>
      <c r="S18" s="28">
        <f t="shared" si="3"/>
        <v>2841567.5306999981</v>
      </c>
      <c r="T18" s="27">
        <f t="shared" si="4"/>
        <v>0.18956709486308387</v>
      </c>
    </row>
    <row r="20" spans="1:20" x14ac:dyDescent="0.2">
      <c r="A20" s="38" t="s">
        <v>17</v>
      </c>
    </row>
    <row r="21" spans="1:20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x14ac:dyDescent="0.2">
      <c r="A22" s="38" t="s">
        <v>18</v>
      </c>
    </row>
    <row r="23" spans="1:20" x14ac:dyDescent="0.2">
      <c r="A23" s="38" t="s">
        <v>19</v>
      </c>
    </row>
  </sheetData>
  <mergeCells count="8">
    <mergeCell ref="A1:T1"/>
    <mergeCell ref="A2:T2"/>
    <mergeCell ref="A3:T3"/>
    <mergeCell ref="Q5:R5"/>
    <mergeCell ref="S5:T5"/>
    <mergeCell ref="A5:A6"/>
    <mergeCell ref="B5:C5"/>
    <mergeCell ref="D5:P5"/>
  </mergeCells>
  <phoneticPr fontId="0" type="noConversion"/>
  <pageMargins left="0.74803149606299213" right="0.74803149606299213" top="0.98425196850393704" bottom="0.98425196850393704" header="0" footer="0"/>
  <pageSetup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zoomScale="70" zoomScaleNormal="70" workbookViewId="0">
      <selection activeCell="A2" sqref="A2:T2"/>
    </sheetView>
  </sheetViews>
  <sheetFormatPr baseColWidth="10" defaultColWidth="11.42578125" defaultRowHeight="12.75" x14ac:dyDescent="0.2"/>
  <cols>
    <col min="1" max="1" width="43.42578125" style="38" bestFit="1" customWidth="1"/>
    <col min="2" max="2" width="14.85546875" style="38" bestFit="1" customWidth="1"/>
    <col min="3" max="3" width="15.5703125" style="38" customWidth="1"/>
    <col min="4" max="4" width="14.5703125" style="38" bestFit="1" customWidth="1"/>
    <col min="5" max="5" width="14.140625" style="38" bestFit="1" customWidth="1"/>
    <col min="6" max="6" width="14.7109375" style="38" bestFit="1" customWidth="1"/>
    <col min="7" max="7" width="14.85546875" style="38" bestFit="1" customWidth="1"/>
    <col min="8" max="8" width="14.7109375" style="38" bestFit="1" customWidth="1"/>
    <col min="9" max="10" width="14.140625" style="38" bestFit="1" customWidth="1"/>
    <col min="11" max="11" width="16.140625" style="38" bestFit="1" customWidth="1"/>
    <col min="12" max="12" width="14.42578125" style="38" bestFit="1" customWidth="1"/>
    <col min="13" max="13" width="14.7109375" style="38" bestFit="1" customWidth="1"/>
    <col min="14" max="15" width="14" style="38" bestFit="1" customWidth="1"/>
    <col min="16" max="16" width="16.28515625" style="38" bestFit="1" customWidth="1"/>
    <col min="17" max="18" width="16.140625" style="38" customWidth="1"/>
    <col min="19" max="20" width="13.140625" style="38" customWidth="1"/>
    <col min="21" max="16384" width="11.42578125" style="38"/>
  </cols>
  <sheetData>
    <row r="1" spans="1:20" s="1" customFormat="1" ht="15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1" customFormat="1" ht="15" customHeight="1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1" customFormat="1" ht="15.75" customHeigh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1" customFormat="1" x14ac:dyDescent="0.2">
      <c r="A4" s="57"/>
      <c r="B4" s="57" t="s">
        <v>20</v>
      </c>
      <c r="C4" s="57"/>
      <c r="D4" s="57"/>
      <c r="E4" s="57"/>
      <c r="F4" s="57"/>
      <c r="G4" s="57"/>
      <c r="H4" s="57"/>
      <c r="I4" s="29"/>
      <c r="J4" s="57"/>
      <c r="K4" s="57"/>
      <c r="L4" s="29"/>
      <c r="M4" s="57"/>
      <c r="N4" s="29"/>
      <c r="O4" s="57"/>
      <c r="P4" s="57"/>
      <c r="Q4" s="57"/>
    </row>
    <row r="5" spans="1:20" s="1" customFormat="1" x14ac:dyDescent="0.2">
      <c r="A5" s="62" t="s">
        <v>2</v>
      </c>
      <c r="B5" s="70" t="s">
        <v>43</v>
      </c>
      <c r="C5" s="71"/>
      <c r="D5" s="72" t="s">
        <v>42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0" t="s">
        <v>40</v>
      </c>
      <c r="R5" s="61"/>
      <c r="S5" s="60" t="s">
        <v>41</v>
      </c>
      <c r="T5" s="61"/>
    </row>
    <row r="6" spans="1:20" s="1" customFormat="1" x14ac:dyDescent="0.2">
      <c r="A6" s="69"/>
      <c r="B6" s="2" t="s">
        <v>25</v>
      </c>
      <c r="C6" s="3" t="s">
        <v>26</v>
      </c>
      <c r="D6" s="4" t="s">
        <v>22</v>
      </c>
      <c r="E6" s="5" t="s">
        <v>38</v>
      </c>
      <c r="F6" s="5" t="s">
        <v>23</v>
      </c>
      <c r="G6" s="6" t="s">
        <v>29</v>
      </c>
      <c r="H6" s="58" t="s">
        <v>30</v>
      </c>
      <c r="I6" s="58" t="s">
        <v>31</v>
      </c>
      <c r="J6" s="58" t="s">
        <v>32</v>
      </c>
      <c r="K6" s="58" t="s">
        <v>33</v>
      </c>
      <c r="L6" s="58" t="s">
        <v>34</v>
      </c>
      <c r="M6" s="58" t="s">
        <v>35</v>
      </c>
      <c r="N6" s="58" t="s">
        <v>36</v>
      </c>
      <c r="O6" s="58" t="s">
        <v>37</v>
      </c>
      <c r="P6" s="7" t="s">
        <v>39</v>
      </c>
      <c r="Q6" s="8" t="s">
        <v>3</v>
      </c>
      <c r="R6" s="3" t="s">
        <v>4</v>
      </c>
      <c r="S6" s="8" t="s">
        <v>3</v>
      </c>
      <c r="T6" s="3" t="s">
        <v>4</v>
      </c>
    </row>
    <row r="7" spans="1:20" s="1" customFormat="1" x14ac:dyDescent="0.2">
      <c r="A7" s="9" t="s">
        <v>5</v>
      </c>
      <c r="B7" s="54"/>
      <c r="C7" s="30">
        <v>0</v>
      </c>
      <c r="D7" s="31">
        <v>0</v>
      </c>
      <c r="E7" s="15">
        <v>0</v>
      </c>
      <c r="F7" s="15">
        <v>0</v>
      </c>
      <c r="G7" s="32">
        <v>0</v>
      </c>
      <c r="H7" s="15">
        <v>0</v>
      </c>
      <c r="I7" s="49">
        <v>0</v>
      </c>
      <c r="J7" s="15">
        <v>0</v>
      </c>
      <c r="K7" s="15">
        <v>0</v>
      </c>
      <c r="L7" s="49">
        <v>0</v>
      </c>
      <c r="M7" s="15">
        <v>0</v>
      </c>
      <c r="N7" s="49">
        <v>0</v>
      </c>
      <c r="O7" s="15">
        <v>0</v>
      </c>
      <c r="P7" s="15">
        <f>SUM(D7:O7)</f>
        <v>0</v>
      </c>
      <c r="Q7" s="17">
        <f>+O7-B7</f>
        <v>0</v>
      </c>
      <c r="R7" s="56">
        <v>0</v>
      </c>
      <c r="S7" s="19">
        <f>+P7-C7</f>
        <v>0</v>
      </c>
      <c r="T7" s="56">
        <v>0</v>
      </c>
    </row>
    <row r="8" spans="1:20" s="1" customFormat="1" x14ac:dyDescent="0.2">
      <c r="A8" s="9" t="s">
        <v>6</v>
      </c>
      <c r="B8" s="54">
        <v>24866</v>
      </c>
      <c r="C8" s="30">
        <v>118211</v>
      </c>
      <c r="D8" s="31">
        <v>500</v>
      </c>
      <c r="E8" s="15">
        <v>5950</v>
      </c>
      <c r="F8" s="15">
        <v>11477</v>
      </c>
      <c r="G8" s="32">
        <v>6064</v>
      </c>
      <c r="H8" s="15">
        <v>31227</v>
      </c>
      <c r="I8" s="49">
        <v>7666</v>
      </c>
      <c r="J8" s="15">
        <v>7479</v>
      </c>
      <c r="K8" s="15">
        <v>5250</v>
      </c>
      <c r="L8" s="49">
        <v>12853</v>
      </c>
      <c r="M8" s="15">
        <v>6433</v>
      </c>
      <c r="N8" s="49">
        <v>2575</v>
      </c>
      <c r="O8" s="15">
        <v>27470.761260000003</v>
      </c>
      <c r="P8" s="15">
        <f t="shared" ref="P8:P18" si="0">SUM(D8:O8)</f>
        <v>124944.76126</v>
      </c>
      <c r="Q8" s="17">
        <f t="shared" ref="Q8:Q18" si="1">+O8-B8</f>
        <v>2604.7612600000029</v>
      </c>
      <c r="R8" s="18">
        <f t="shared" ref="R8:R18" si="2">+O8/B8-1</f>
        <v>0.104751920694925</v>
      </c>
      <c r="S8" s="19">
        <f t="shared" ref="S8:S18" si="3">+P8-C8</f>
        <v>6733.7612599999993</v>
      </c>
      <c r="T8" s="18">
        <f t="shared" ref="T8:T18" si="4">+P8/C8-1</f>
        <v>5.6963914187343034E-2</v>
      </c>
    </row>
    <row r="9" spans="1:20" s="1" customFormat="1" x14ac:dyDescent="0.2">
      <c r="A9" s="9" t="s">
        <v>7</v>
      </c>
      <c r="B9" s="54">
        <v>1659</v>
      </c>
      <c r="C9" s="30">
        <v>33840</v>
      </c>
      <c r="D9" s="31">
        <v>7933</v>
      </c>
      <c r="E9" s="15">
        <v>2150</v>
      </c>
      <c r="F9" s="15">
        <v>3381</v>
      </c>
      <c r="G9" s="32">
        <v>2379</v>
      </c>
      <c r="H9" s="15">
        <v>4867</v>
      </c>
      <c r="I9" s="49">
        <v>2011</v>
      </c>
      <c r="J9" s="15">
        <v>3521</v>
      </c>
      <c r="K9" s="15">
        <v>3064</v>
      </c>
      <c r="L9" s="49">
        <v>3096</v>
      </c>
      <c r="M9" s="15">
        <v>6031</v>
      </c>
      <c r="N9" s="49">
        <v>6383.0659999999998</v>
      </c>
      <c r="O9" s="15">
        <v>3323.8667500000001</v>
      </c>
      <c r="P9" s="15">
        <f t="shared" si="0"/>
        <v>48139.93275</v>
      </c>
      <c r="Q9" s="17">
        <f t="shared" si="1"/>
        <v>1664.8667500000001</v>
      </c>
      <c r="R9" s="56">
        <f t="shared" si="2"/>
        <v>1.0035363170584692</v>
      </c>
      <c r="S9" s="19">
        <f t="shared" si="3"/>
        <v>14299.93275</v>
      </c>
      <c r="T9" s="18">
        <f t="shared" si="4"/>
        <v>0.42257484485815611</v>
      </c>
    </row>
    <row r="10" spans="1:20" s="1" customFormat="1" x14ac:dyDescent="0.2">
      <c r="A10" s="9" t="s">
        <v>8</v>
      </c>
      <c r="B10" s="54">
        <v>7148</v>
      </c>
      <c r="C10" s="30">
        <v>73589</v>
      </c>
      <c r="D10" s="31">
        <v>9401</v>
      </c>
      <c r="E10" s="15">
        <v>6030</v>
      </c>
      <c r="F10" s="15">
        <v>5719</v>
      </c>
      <c r="G10" s="32">
        <v>6193</v>
      </c>
      <c r="H10" s="15">
        <v>6664</v>
      </c>
      <c r="I10" s="49">
        <v>5827</v>
      </c>
      <c r="J10" s="15">
        <v>6098</v>
      </c>
      <c r="K10" s="15">
        <v>6144</v>
      </c>
      <c r="L10" s="49">
        <v>6693</v>
      </c>
      <c r="M10" s="15">
        <v>7924</v>
      </c>
      <c r="N10" s="49">
        <v>12074.004000000001</v>
      </c>
      <c r="O10" s="15">
        <v>8582.2536700000001</v>
      </c>
      <c r="P10" s="15">
        <f t="shared" si="0"/>
        <v>87349.257670000006</v>
      </c>
      <c r="Q10" s="17">
        <f t="shared" si="1"/>
        <v>1434.2536700000001</v>
      </c>
      <c r="R10" s="56">
        <f t="shared" si="2"/>
        <v>0.20065104504756581</v>
      </c>
      <c r="S10" s="19">
        <f t="shared" si="3"/>
        <v>13760.257670000006</v>
      </c>
      <c r="T10" s="18">
        <f t="shared" si="4"/>
        <v>0.18698796926171046</v>
      </c>
    </row>
    <row r="11" spans="1:20" s="1" customFormat="1" x14ac:dyDescent="0.2">
      <c r="A11" s="9" t="s">
        <v>9</v>
      </c>
      <c r="B11" s="54">
        <v>0</v>
      </c>
      <c r="C11" s="30">
        <v>152</v>
      </c>
      <c r="D11" s="31">
        <v>0</v>
      </c>
      <c r="E11" s="15">
        <v>3400</v>
      </c>
      <c r="F11" s="15">
        <v>0</v>
      </c>
      <c r="G11" s="32"/>
      <c r="H11" s="15">
        <v>0</v>
      </c>
      <c r="I11" s="49">
        <v>0</v>
      </c>
      <c r="J11" s="15">
        <v>0</v>
      </c>
      <c r="K11" s="15">
        <v>0</v>
      </c>
      <c r="L11" s="49">
        <v>0</v>
      </c>
      <c r="M11" s="15">
        <v>0</v>
      </c>
      <c r="N11" s="49">
        <v>0</v>
      </c>
      <c r="O11" s="15">
        <v>0</v>
      </c>
      <c r="P11" s="15">
        <f t="shared" si="0"/>
        <v>3400</v>
      </c>
      <c r="Q11" s="17">
        <f t="shared" si="1"/>
        <v>0</v>
      </c>
      <c r="R11" s="56">
        <v>0</v>
      </c>
      <c r="S11" s="19">
        <f t="shared" si="3"/>
        <v>3248</v>
      </c>
      <c r="T11" s="56">
        <f t="shared" si="4"/>
        <v>21.368421052631579</v>
      </c>
    </row>
    <row r="12" spans="1:20" s="1" customFormat="1" x14ac:dyDescent="0.2">
      <c r="A12" s="9" t="s">
        <v>10</v>
      </c>
      <c r="B12" s="54">
        <v>0</v>
      </c>
      <c r="C12" s="30">
        <v>0</v>
      </c>
      <c r="D12" s="31">
        <v>0</v>
      </c>
      <c r="E12" s="15">
        <v>0</v>
      </c>
      <c r="F12" s="15">
        <v>0</v>
      </c>
      <c r="G12" s="32"/>
      <c r="H12" s="15">
        <v>0</v>
      </c>
      <c r="I12" s="49">
        <v>0</v>
      </c>
      <c r="J12" s="15">
        <v>0</v>
      </c>
      <c r="K12" s="15">
        <v>0</v>
      </c>
      <c r="L12" s="49">
        <v>0</v>
      </c>
      <c r="M12" s="15">
        <v>0</v>
      </c>
      <c r="N12" s="49">
        <v>0</v>
      </c>
      <c r="O12" s="15">
        <v>0</v>
      </c>
      <c r="P12" s="15">
        <f t="shared" si="0"/>
        <v>0</v>
      </c>
      <c r="Q12" s="17">
        <f t="shared" si="1"/>
        <v>0</v>
      </c>
      <c r="R12" s="56">
        <v>0</v>
      </c>
      <c r="S12" s="19">
        <f t="shared" si="3"/>
        <v>0</v>
      </c>
      <c r="T12" s="56">
        <v>0</v>
      </c>
    </row>
    <row r="13" spans="1:20" s="1" customFormat="1" x14ac:dyDescent="0.2">
      <c r="A13" s="9" t="s">
        <v>11</v>
      </c>
      <c r="B13" s="54">
        <v>6649</v>
      </c>
      <c r="C13" s="30">
        <v>129137</v>
      </c>
      <c r="D13" s="31">
        <v>4008</v>
      </c>
      <c r="E13" s="15">
        <v>2484</v>
      </c>
      <c r="F13" s="15">
        <v>4344</v>
      </c>
      <c r="G13" s="32">
        <v>5005</v>
      </c>
      <c r="H13" s="15">
        <v>4981</v>
      </c>
      <c r="I13" s="49">
        <v>3480</v>
      </c>
      <c r="J13" s="15">
        <v>3437</v>
      </c>
      <c r="K13" s="15">
        <v>5533</v>
      </c>
      <c r="L13" s="49">
        <v>38129</v>
      </c>
      <c r="M13" s="15">
        <v>7090</v>
      </c>
      <c r="N13" s="49">
        <v>3469.8040000000001</v>
      </c>
      <c r="O13" s="15">
        <v>2729.3139700000002</v>
      </c>
      <c r="P13" s="15">
        <f t="shared" si="0"/>
        <v>84690.117970000007</v>
      </c>
      <c r="Q13" s="17">
        <f t="shared" si="1"/>
        <v>-3919.6860299999998</v>
      </c>
      <c r="R13" s="18">
        <f t="shared" si="2"/>
        <v>-0.58951511956685221</v>
      </c>
      <c r="S13" s="19">
        <f t="shared" si="3"/>
        <v>-44446.882029999993</v>
      </c>
      <c r="T13" s="18">
        <f t="shared" si="4"/>
        <v>-0.34418394441562061</v>
      </c>
    </row>
    <row r="14" spans="1:20" s="1" customFormat="1" x14ac:dyDescent="0.2">
      <c r="A14" s="9" t="s">
        <v>12</v>
      </c>
      <c r="B14" s="54">
        <v>1448</v>
      </c>
      <c r="C14" s="30">
        <v>16296</v>
      </c>
      <c r="D14" s="31">
        <v>9338</v>
      </c>
      <c r="E14" s="15">
        <v>2378</v>
      </c>
      <c r="F14" s="15">
        <v>4196</v>
      </c>
      <c r="G14" s="32">
        <v>2782</v>
      </c>
      <c r="H14" s="15">
        <v>3417</v>
      </c>
      <c r="I14" s="49">
        <v>3143</v>
      </c>
      <c r="J14" s="15">
        <v>4024</v>
      </c>
      <c r="K14" s="15">
        <v>2267</v>
      </c>
      <c r="L14" s="49">
        <v>3729</v>
      </c>
      <c r="M14" s="15">
        <v>5075</v>
      </c>
      <c r="N14" s="49">
        <v>3147.02</v>
      </c>
      <c r="O14" s="15">
        <v>332.5</v>
      </c>
      <c r="P14" s="15">
        <f t="shared" si="0"/>
        <v>43828.52</v>
      </c>
      <c r="Q14" s="17">
        <f t="shared" si="1"/>
        <v>-1115.5</v>
      </c>
      <c r="R14" s="18">
        <f t="shared" si="2"/>
        <v>-0.77037292817679559</v>
      </c>
      <c r="S14" s="19">
        <f t="shared" si="3"/>
        <v>27532.519999999997</v>
      </c>
      <c r="T14" s="18">
        <f t="shared" si="4"/>
        <v>1.6895262641138928</v>
      </c>
    </row>
    <row r="15" spans="1:20" s="1" customFormat="1" x14ac:dyDescent="0.2">
      <c r="A15" s="9" t="s">
        <v>13</v>
      </c>
      <c r="B15" s="54">
        <v>13976</v>
      </c>
      <c r="C15" s="30">
        <v>183277</v>
      </c>
      <c r="D15" s="31">
        <v>15808</v>
      </c>
      <c r="E15" s="15">
        <v>13901</v>
      </c>
      <c r="F15" s="15">
        <v>15272</v>
      </c>
      <c r="G15" s="32">
        <v>15927</v>
      </c>
      <c r="H15" s="15">
        <v>12403</v>
      </c>
      <c r="I15" s="49">
        <v>12214</v>
      </c>
      <c r="J15" s="15">
        <v>16463</v>
      </c>
      <c r="K15" s="15">
        <v>12994</v>
      </c>
      <c r="L15" s="49">
        <v>12988</v>
      </c>
      <c r="M15" s="15">
        <v>14779</v>
      </c>
      <c r="N15" s="49">
        <v>12639.870999999999</v>
      </c>
      <c r="O15" s="15">
        <v>13229.345499999999</v>
      </c>
      <c r="P15" s="15">
        <f t="shared" si="0"/>
        <v>168618.21649999998</v>
      </c>
      <c r="Q15" s="17">
        <f t="shared" si="1"/>
        <v>-746.65450000000055</v>
      </c>
      <c r="R15" s="18">
        <f t="shared" si="2"/>
        <v>-5.3424048368632016E-2</v>
      </c>
      <c r="S15" s="19">
        <f t="shared" si="3"/>
        <v>-14658.78350000002</v>
      </c>
      <c r="T15" s="18">
        <f t="shared" si="4"/>
        <v>-7.9981577066407739E-2</v>
      </c>
    </row>
    <row r="16" spans="1:20" s="1" customFormat="1" x14ac:dyDescent="0.2">
      <c r="A16" s="9" t="s">
        <v>14</v>
      </c>
      <c r="B16" s="54">
        <v>3123</v>
      </c>
      <c r="C16" s="30">
        <v>12821</v>
      </c>
      <c r="D16" s="31">
        <v>3028</v>
      </c>
      <c r="E16" s="15">
        <v>2115</v>
      </c>
      <c r="F16" s="15">
        <v>838</v>
      </c>
      <c r="G16" s="32">
        <v>582</v>
      </c>
      <c r="H16" s="15">
        <v>73</v>
      </c>
      <c r="I16" s="49">
        <v>572</v>
      </c>
      <c r="J16" s="15">
        <v>972</v>
      </c>
      <c r="K16" s="15">
        <v>2109</v>
      </c>
      <c r="L16" s="49">
        <v>1027</v>
      </c>
      <c r="M16" s="15">
        <v>1061</v>
      </c>
      <c r="N16" s="49">
        <v>2667.2530000000002</v>
      </c>
      <c r="O16" s="15">
        <v>947.54007999999999</v>
      </c>
      <c r="P16" s="15">
        <f t="shared" si="0"/>
        <v>15991.793080000001</v>
      </c>
      <c r="Q16" s="17">
        <f t="shared" si="1"/>
        <v>-2175.4599200000002</v>
      </c>
      <c r="R16" s="18">
        <f t="shared" si="2"/>
        <v>-0.6965929939161063</v>
      </c>
      <c r="S16" s="19">
        <f t="shared" si="3"/>
        <v>3170.7930800000013</v>
      </c>
      <c r="T16" s="18">
        <f t="shared" si="4"/>
        <v>0.24731246236643023</v>
      </c>
    </row>
    <row r="17" spans="1:20" s="1" customFormat="1" x14ac:dyDescent="0.2">
      <c r="A17" s="9" t="s">
        <v>15</v>
      </c>
      <c r="B17" s="54">
        <v>13516</v>
      </c>
      <c r="C17" s="30">
        <v>288112</v>
      </c>
      <c r="D17" s="31">
        <v>12958</v>
      </c>
      <c r="E17" s="15">
        <v>13060</v>
      </c>
      <c r="F17" s="15">
        <v>15917</v>
      </c>
      <c r="G17" s="32">
        <v>20586</v>
      </c>
      <c r="H17" s="15">
        <v>15992</v>
      </c>
      <c r="I17" s="49">
        <v>16867</v>
      </c>
      <c r="J17" s="15">
        <v>19359</v>
      </c>
      <c r="K17" s="15">
        <v>16905</v>
      </c>
      <c r="L17" s="49">
        <v>20499</v>
      </c>
      <c r="M17" s="15">
        <v>16730</v>
      </c>
      <c r="N17" s="49">
        <v>15951.424000000001</v>
      </c>
      <c r="O17" s="15">
        <v>16739.52289</v>
      </c>
      <c r="P17" s="15">
        <f t="shared" si="0"/>
        <v>201563.94688999999</v>
      </c>
      <c r="Q17" s="17">
        <f t="shared" si="1"/>
        <v>3223.5228900000002</v>
      </c>
      <c r="R17" s="18">
        <f t="shared" si="2"/>
        <v>0.23849681044687787</v>
      </c>
      <c r="S17" s="19">
        <f t="shared" si="3"/>
        <v>-86548.053110000008</v>
      </c>
      <c r="T17" s="18">
        <f t="shared" si="4"/>
        <v>-0.30039725214499924</v>
      </c>
    </row>
    <row r="18" spans="1:20" s="1" customFormat="1" x14ac:dyDescent="0.2">
      <c r="A18" s="20" t="s">
        <v>16</v>
      </c>
      <c r="B18" s="53">
        <v>72385</v>
      </c>
      <c r="C18" s="34">
        <v>855435</v>
      </c>
      <c r="D18" s="35">
        <v>62974</v>
      </c>
      <c r="E18" s="21">
        <v>51468</v>
      </c>
      <c r="F18" s="21">
        <v>61144</v>
      </c>
      <c r="G18" s="36">
        <v>59518</v>
      </c>
      <c r="H18" s="21">
        <v>79624</v>
      </c>
      <c r="I18" s="50">
        <v>51780</v>
      </c>
      <c r="J18" s="21">
        <v>61353</v>
      </c>
      <c r="K18" s="21">
        <v>54266</v>
      </c>
      <c r="L18" s="50">
        <v>99014</v>
      </c>
      <c r="M18" s="21">
        <v>65123</v>
      </c>
      <c r="N18" s="50">
        <v>58907.441999999995</v>
      </c>
      <c r="O18" s="21">
        <v>73355.104120000004</v>
      </c>
      <c r="P18" s="37">
        <f t="shared" si="0"/>
        <v>778526.54612000007</v>
      </c>
      <c r="Q18" s="26">
        <f t="shared" si="1"/>
        <v>970.1041200000036</v>
      </c>
      <c r="R18" s="27">
        <f t="shared" si="2"/>
        <v>1.3402004835255887E-2</v>
      </c>
      <c r="S18" s="28">
        <f t="shared" si="3"/>
        <v>-76908.453879999928</v>
      </c>
      <c r="T18" s="27">
        <f t="shared" si="4"/>
        <v>-8.9905666567301923E-2</v>
      </c>
    </row>
    <row r="20" spans="1:20" x14ac:dyDescent="0.2">
      <c r="A20" s="38" t="s">
        <v>17</v>
      </c>
    </row>
    <row r="22" spans="1:20" x14ac:dyDescent="0.2">
      <c r="A22" s="38" t="s">
        <v>18</v>
      </c>
    </row>
    <row r="23" spans="1:20" x14ac:dyDescent="0.2">
      <c r="A23" s="38" t="s">
        <v>19</v>
      </c>
    </row>
  </sheetData>
  <mergeCells count="8">
    <mergeCell ref="A1:T1"/>
    <mergeCell ref="A2:T2"/>
    <mergeCell ref="A5:A6"/>
    <mergeCell ref="B5:C5"/>
    <mergeCell ref="D5:P5"/>
    <mergeCell ref="Q5:R5"/>
    <mergeCell ref="S5:T5"/>
    <mergeCell ref="A3:T3"/>
  </mergeCells>
  <phoneticPr fontId="0" type="noConversion"/>
  <pageMargins left="0.75" right="0.75" top="1" bottom="1" header="0" footer="0"/>
  <pageSetup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"/>
  <sheetViews>
    <sheetView zoomScale="70" zoomScaleNormal="70" workbookViewId="0">
      <selection activeCell="A2" sqref="A2:T2"/>
    </sheetView>
  </sheetViews>
  <sheetFormatPr baseColWidth="10" defaultColWidth="11.42578125" defaultRowHeight="12.75" x14ac:dyDescent="0.2"/>
  <cols>
    <col min="1" max="1" width="43.42578125" style="38" bestFit="1" customWidth="1"/>
    <col min="2" max="2" width="14.85546875" style="38" bestFit="1" customWidth="1"/>
    <col min="3" max="3" width="17.5703125" style="38" bestFit="1" customWidth="1"/>
    <col min="4" max="4" width="14.5703125" style="38" bestFit="1" customWidth="1"/>
    <col min="5" max="5" width="14.140625" style="38" bestFit="1" customWidth="1"/>
    <col min="6" max="6" width="14.7109375" style="38" bestFit="1" customWidth="1"/>
    <col min="7" max="7" width="14.85546875" style="38" bestFit="1" customWidth="1"/>
    <col min="8" max="8" width="14.7109375" style="38" bestFit="1" customWidth="1"/>
    <col min="9" max="10" width="14.140625" style="38" bestFit="1" customWidth="1"/>
    <col min="11" max="11" width="16.140625" style="38" bestFit="1" customWidth="1"/>
    <col min="12" max="12" width="14.42578125" style="38" bestFit="1" customWidth="1"/>
    <col min="13" max="13" width="14.7109375" style="38" bestFit="1" customWidth="1"/>
    <col min="14" max="15" width="14" style="38" bestFit="1" customWidth="1"/>
    <col min="16" max="16" width="16.28515625" style="38" bestFit="1" customWidth="1"/>
    <col min="17" max="18" width="16.140625" style="38" customWidth="1"/>
    <col min="19" max="20" width="13.140625" style="38" customWidth="1"/>
    <col min="21" max="16384" width="11.42578125" style="38"/>
  </cols>
  <sheetData>
    <row r="1" spans="1:20" s="1" customForma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1" customFormat="1" ht="15" customHeight="1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1" customForma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1" customFormat="1" x14ac:dyDescent="0.2">
      <c r="A4" s="57"/>
      <c r="B4" s="57"/>
      <c r="C4" s="57"/>
      <c r="D4" s="57"/>
      <c r="E4" s="57"/>
      <c r="F4" s="57"/>
      <c r="G4" s="57"/>
      <c r="H4" s="57"/>
      <c r="I4" s="29"/>
      <c r="J4" s="57"/>
      <c r="K4" s="57"/>
      <c r="L4" s="29"/>
      <c r="M4" s="57"/>
      <c r="N4" s="29"/>
      <c r="O4" s="57"/>
      <c r="P4" s="57"/>
      <c r="Q4" s="57"/>
    </row>
    <row r="5" spans="1:20" s="1" customFormat="1" x14ac:dyDescent="0.2">
      <c r="A5" s="62" t="s">
        <v>2</v>
      </c>
      <c r="B5" s="70" t="s">
        <v>44</v>
      </c>
      <c r="C5" s="71"/>
      <c r="D5" s="72" t="s">
        <v>47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0" t="s">
        <v>40</v>
      </c>
      <c r="R5" s="61"/>
      <c r="S5" s="60" t="s">
        <v>41</v>
      </c>
      <c r="T5" s="61"/>
    </row>
    <row r="6" spans="1:20" s="1" customFormat="1" x14ac:dyDescent="0.2">
      <c r="A6" s="69"/>
      <c r="B6" s="2" t="s">
        <v>25</v>
      </c>
      <c r="C6" s="3" t="s">
        <v>26</v>
      </c>
      <c r="D6" s="4" t="s">
        <v>22</v>
      </c>
      <c r="E6" s="5" t="s">
        <v>38</v>
      </c>
      <c r="F6" s="5" t="s">
        <v>23</v>
      </c>
      <c r="G6" s="6" t="s">
        <v>29</v>
      </c>
      <c r="H6" s="58" t="s">
        <v>30</v>
      </c>
      <c r="I6" s="58" t="s">
        <v>31</v>
      </c>
      <c r="J6" s="58" t="s">
        <v>32</v>
      </c>
      <c r="K6" s="58" t="s">
        <v>33</v>
      </c>
      <c r="L6" s="58" t="s">
        <v>34</v>
      </c>
      <c r="M6" s="58" t="s">
        <v>35</v>
      </c>
      <c r="N6" s="58" t="s">
        <v>36</v>
      </c>
      <c r="O6" s="58" t="s">
        <v>37</v>
      </c>
      <c r="P6" s="7" t="s">
        <v>39</v>
      </c>
      <c r="Q6" s="8" t="s">
        <v>3</v>
      </c>
      <c r="R6" s="3" t="s">
        <v>4</v>
      </c>
      <c r="S6" s="8" t="s">
        <v>3</v>
      </c>
      <c r="T6" s="3" t="s">
        <v>4</v>
      </c>
    </row>
    <row r="7" spans="1:20" s="1" customFormat="1" x14ac:dyDescent="0.2">
      <c r="A7" s="9" t="s">
        <v>5</v>
      </c>
      <c r="B7" s="54">
        <v>5657</v>
      </c>
      <c r="C7" s="39">
        <v>22912</v>
      </c>
      <c r="D7" s="40">
        <v>4085</v>
      </c>
      <c r="E7" s="41">
        <v>193</v>
      </c>
      <c r="F7" s="41">
        <v>6105</v>
      </c>
      <c r="G7" s="41">
        <v>538</v>
      </c>
      <c r="H7" s="41">
        <v>16580</v>
      </c>
      <c r="I7" s="46">
        <v>3305</v>
      </c>
      <c r="J7" s="41">
        <v>8788</v>
      </c>
      <c r="K7" s="42">
        <v>3340</v>
      </c>
      <c r="L7" s="49">
        <v>3076</v>
      </c>
      <c r="M7" s="15">
        <v>3490</v>
      </c>
      <c r="N7" s="49">
        <v>3486.8890900000001</v>
      </c>
      <c r="O7" s="15">
        <v>2565.7998299999995</v>
      </c>
      <c r="P7" s="41">
        <f>SUM(D7:O7)</f>
        <v>55552.688919999993</v>
      </c>
      <c r="Q7" s="17">
        <f>+O7-B7</f>
        <v>-3091.2001700000005</v>
      </c>
      <c r="R7" s="18">
        <f>+O7/B7-1</f>
        <v>-0.54643807141594491</v>
      </c>
      <c r="S7" s="19">
        <f>+P7-C7</f>
        <v>32640.688919999993</v>
      </c>
      <c r="T7" s="18">
        <f>+P7/C7-1</f>
        <v>1.4246110736731841</v>
      </c>
    </row>
    <row r="8" spans="1:20" s="1" customFormat="1" x14ac:dyDescent="0.2">
      <c r="A8" s="9" t="s">
        <v>6</v>
      </c>
      <c r="B8" s="54">
        <v>161627</v>
      </c>
      <c r="C8" s="39">
        <v>1212032</v>
      </c>
      <c r="D8" s="40">
        <v>91663</v>
      </c>
      <c r="E8" s="41">
        <v>64634</v>
      </c>
      <c r="F8" s="41">
        <v>222817</v>
      </c>
      <c r="G8" s="41">
        <v>84523</v>
      </c>
      <c r="H8" s="41">
        <v>78953</v>
      </c>
      <c r="I8" s="46">
        <v>50615</v>
      </c>
      <c r="J8" s="41">
        <v>117758</v>
      </c>
      <c r="K8" s="42">
        <v>148412</v>
      </c>
      <c r="L8" s="49">
        <v>128959</v>
      </c>
      <c r="M8" s="15">
        <v>63829</v>
      </c>
      <c r="N8" s="49">
        <v>106303.91967999999</v>
      </c>
      <c r="O8" s="15">
        <v>55453.779029999991</v>
      </c>
      <c r="P8" s="41">
        <f t="shared" ref="P8:P18" si="0">SUM(D8:O8)</f>
        <v>1213920.6987100001</v>
      </c>
      <c r="Q8" s="17">
        <f t="shared" ref="Q8:Q18" si="1">+O8-B8</f>
        <v>-106173.22097000001</v>
      </c>
      <c r="R8" s="18">
        <f t="shared" ref="R8:R18" si="2">+O8/B8-1</f>
        <v>-0.65690275121112196</v>
      </c>
      <c r="S8" s="19">
        <f t="shared" ref="S8:S18" si="3">+P8-C8</f>
        <v>1888.6987100001425</v>
      </c>
      <c r="T8" s="18">
        <f t="shared" ref="T8:T18" si="4">+P8/C8-1</f>
        <v>1.5582911259770515E-3</v>
      </c>
    </row>
    <row r="9" spans="1:20" s="1" customFormat="1" x14ac:dyDescent="0.2">
      <c r="A9" s="9" t="s">
        <v>7</v>
      </c>
      <c r="B9" s="54">
        <v>10619</v>
      </c>
      <c r="C9" s="39">
        <v>109494</v>
      </c>
      <c r="D9" s="40">
        <v>17081</v>
      </c>
      <c r="E9" s="41">
        <v>8983</v>
      </c>
      <c r="F9" s="41">
        <v>8811</v>
      </c>
      <c r="G9" s="41">
        <v>17942</v>
      </c>
      <c r="H9" s="41">
        <v>8083</v>
      </c>
      <c r="I9" s="46">
        <v>8423</v>
      </c>
      <c r="J9" s="41">
        <v>9249</v>
      </c>
      <c r="K9" s="42">
        <v>12930</v>
      </c>
      <c r="L9" s="49">
        <v>6568</v>
      </c>
      <c r="M9" s="15">
        <v>7565</v>
      </c>
      <c r="N9" s="49">
        <v>12462.755160000001</v>
      </c>
      <c r="O9" s="15">
        <v>9647.4036799999994</v>
      </c>
      <c r="P9" s="41">
        <f t="shared" si="0"/>
        <v>127745.15884</v>
      </c>
      <c r="Q9" s="17">
        <f t="shared" si="1"/>
        <v>-971.59632000000056</v>
      </c>
      <c r="R9" s="18">
        <f t="shared" si="2"/>
        <v>-9.1496027874564567E-2</v>
      </c>
      <c r="S9" s="19">
        <f t="shared" si="3"/>
        <v>18251.158840000004</v>
      </c>
      <c r="T9" s="18">
        <f t="shared" si="4"/>
        <v>0.16668638318081364</v>
      </c>
    </row>
    <row r="10" spans="1:20" s="1" customFormat="1" x14ac:dyDescent="0.2">
      <c r="A10" s="9" t="s">
        <v>8</v>
      </c>
      <c r="B10" s="54">
        <v>11510</v>
      </c>
      <c r="C10" s="39">
        <v>171112</v>
      </c>
      <c r="D10" s="40">
        <v>18881</v>
      </c>
      <c r="E10" s="41">
        <v>13338</v>
      </c>
      <c r="F10" s="41">
        <v>13192</v>
      </c>
      <c r="G10" s="41">
        <v>21584</v>
      </c>
      <c r="H10" s="41">
        <v>21375</v>
      </c>
      <c r="I10" s="46">
        <v>15620</v>
      </c>
      <c r="J10" s="41">
        <v>20076</v>
      </c>
      <c r="K10" s="42">
        <v>14292</v>
      </c>
      <c r="L10" s="49">
        <v>21829</v>
      </c>
      <c r="M10" s="15">
        <v>22589</v>
      </c>
      <c r="N10" s="49">
        <v>16736.53988</v>
      </c>
      <c r="O10" s="15">
        <v>17930.518940000002</v>
      </c>
      <c r="P10" s="41">
        <f t="shared" si="0"/>
        <v>217443.05882000001</v>
      </c>
      <c r="Q10" s="17">
        <f t="shared" si="1"/>
        <v>6420.5189400000017</v>
      </c>
      <c r="R10" s="18">
        <f t="shared" si="2"/>
        <v>0.55782093310165082</v>
      </c>
      <c r="S10" s="19">
        <f t="shared" si="3"/>
        <v>46331.058820000006</v>
      </c>
      <c r="T10" s="18">
        <f t="shared" si="4"/>
        <v>0.27076452159988773</v>
      </c>
    </row>
    <row r="11" spans="1:20" s="1" customFormat="1" x14ac:dyDescent="0.2">
      <c r="A11" s="9" t="s">
        <v>9</v>
      </c>
      <c r="B11" s="54">
        <v>3476</v>
      </c>
      <c r="C11" s="39">
        <v>74747</v>
      </c>
      <c r="D11" s="40">
        <v>14122</v>
      </c>
      <c r="E11" s="41">
        <v>2120</v>
      </c>
      <c r="F11" s="41">
        <v>4526</v>
      </c>
      <c r="G11" s="41">
        <v>2209</v>
      </c>
      <c r="H11" s="41">
        <v>3934</v>
      </c>
      <c r="I11" s="46">
        <v>7417</v>
      </c>
      <c r="J11" s="41">
        <v>14346</v>
      </c>
      <c r="K11" s="42">
        <v>2174</v>
      </c>
      <c r="L11" s="49">
        <v>6842</v>
      </c>
      <c r="M11" s="15">
        <v>15727</v>
      </c>
      <c r="N11" s="49">
        <v>5526.8780300000008</v>
      </c>
      <c r="O11" s="15">
        <v>4411.9028600000001</v>
      </c>
      <c r="P11" s="41">
        <f t="shared" si="0"/>
        <v>83355.780890000009</v>
      </c>
      <c r="Q11" s="17">
        <f t="shared" si="1"/>
        <v>935.90286000000015</v>
      </c>
      <c r="R11" s="18">
        <f t="shared" si="2"/>
        <v>0.26924708285385512</v>
      </c>
      <c r="S11" s="19">
        <f t="shared" si="3"/>
        <v>8608.7808900000091</v>
      </c>
      <c r="T11" s="18">
        <f t="shared" si="4"/>
        <v>0.1151722596224598</v>
      </c>
    </row>
    <row r="12" spans="1:20" s="1" customFormat="1" x14ac:dyDescent="0.2">
      <c r="A12" s="9" t="s">
        <v>10</v>
      </c>
      <c r="B12" s="54">
        <v>14076</v>
      </c>
      <c r="C12" s="39">
        <v>46172</v>
      </c>
      <c r="D12" s="40">
        <v>6284</v>
      </c>
      <c r="E12" s="41">
        <v>25</v>
      </c>
      <c r="F12" s="41">
        <v>9337</v>
      </c>
      <c r="G12" s="41">
        <v>2463</v>
      </c>
      <c r="H12" s="41">
        <v>10892</v>
      </c>
      <c r="I12" s="46">
        <v>3297</v>
      </c>
      <c r="J12" s="41">
        <v>9326</v>
      </c>
      <c r="K12" s="42">
        <v>7841</v>
      </c>
      <c r="L12" s="49">
        <v>9399</v>
      </c>
      <c r="M12" s="15">
        <v>8888</v>
      </c>
      <c r="N12" s="49">
        <v>554.96785999999997</v>
      </c>
      <c r="O12" s="15">
        <v>585.03035999999997</v>
      </c>
      <c r="P12" s="41">
        <f t="shared" si="0"/>
        <v>68891.998220000009</v>
      </c>
      <c r="Q12" s="17">
        <f t="shared" si="1"/>
        <v>-13490.969639999999</v>
      </c>
      <c r="R12" s="18">
        <f t="shared" si="2"/>
        <v>-0.95843774083546462</v>
      </c>
      <c r="S12" s="19">
        <f t="shared" si="3"/>
        <v>22719.998220000009</v>
      </c>
      <c r="T12" s="18">
        <f t="shared" si="4"/>
        <v>0.49207307935545375</v>
      </c>
    </row>
    <row r="13" spans="1:20" s="1" customFormat="1" x14ac:dyDescent="0.2">
      <c r="A13" s="9" t="s">
        <v>11</v>
      </c>
      <c r="B13" s="54">
        <v>650979</v>
      </c>
      <c r="C13" s="39">
        <v>7828251</v>
      </c>
      <c r="D13" s="40">
        <v>835834</v>
      </c>
      <c r="E13" s="41">
        <v>643693</v>
      </c>
      <c r="F13" s="41">
        <v>587780</v>
      </c>
      <c r="G13" s="41">
        <v>769208</v>
      </c>
      <c r="H13" s="41">
        <v>715029</v>
      </c>
      <c r="I13" s="46">
        <v>919171</v>
      </c>
      <c r="J13" s="41">
        <v>907904</v>
      </c>
      <c r="K13" s="42">
        <v>807719</v>
      </c>
      <c r="L13" s="49">
        <v>958053</v>
      </c>
      <c r="M13" s="15">
        <v>896738</v>
      </c>
      <c r="N13" s="49">
        <v>708914.17944000009</v>
      </c>
      <c r="O13" s="15">
        <v>688755.37201999989</v>
      </c>
      <c r="P13" s="41">
        <f t="shared" si="0"/>
        <v>9438798.5514599998</v>
      </c>
      <c r="Q13" s="17">
        <f t="shared" si="1"/>
        <v>37776.372019999893</v>
      </c>
      <c r="R13" s="18">
        <f t="shared" si="2"/>
        <v>5.8030093167367847E-2</v>
      </c>
      <c r="S13" s="19">
        <f t="shared" si="3"/>
        <v>1610547.5514599998</v>
      </c>
      <c r="T13" s="18">
        <f t="shared" si="4"/>
        <v>0.20573529789221112</v>
      </c>
    </row>
    <row r="14" spans="1:20" s="1" customFormat="1" x14ac:dyDescent="0.2">
      <c r="A14" s="9" t="s">
        <v>12</v>
      </c>
      <c r="B14" s="54">
        <v>168066</v>
      </c>
      <c r="C14" s="39">
        <v>1053907</v>
      </c>
      <c r="D14" s="40">
        <v>140047</v>
      </c>
      <c r="E14" s="41">
        <v>86954</v>
      </c>
      <c r="F14" s="41">
        <v>104022</v>
      </c>
      <c r="G14" s="41">
        <v>119749</v>
      </c>
      <c r="H14" s="41">
        <v>171490</v>
      </c>
      <c r="I14" s="46">
        <v>204145</v>
      </c>
      <c r="J14" s="41">
        <v>221917</v>
      </c>
      <c r="K14" s="42">
        <v>205137</v>
      </c>
      <c r="L14" s="49">
        <v>185410</v>
      </c>
      <c r="M14" s="15">
        <v>128892</v>
      </c>
      <c r="N14" s="49">
        <v>117328.43063999998</v>
      </c>
      <c r="O14" s="15">
        <v>201263.09495</v>
      </c>
      <c r="P14" s="41">
        <f t="shared" si="0"/>
        <v>1886354.52559</v>
      </c>
      <c r="Q14" s="17">
        <f t="shared" si="1"/>
        <v>33197.094949999999</v>
      </c>
      <c r="R14" s="18">
        <f t="shared" si="2"/>
        <v>0.19752415687884528</v>
      </c>
      <c r="S14" s="19">
        <f t="shared" si="3"/>
        <v>832447.52558999998</v>
      </c>
      <c r="T14" s="18">
        <f t="shared" si="4"/>
        <v>0.78986810562032517</v>
      </c>
    </row>
    <row r="15" spans="1:20" s="1" customFormat="1" x14ac:dyDescent="0.2">
      <c r="A15" s="9" t="s">
        <v>13</v>
      </c>
      <c r="B15" s="54">
        <v>89471</v>
      </c>
      <c r="C15" s="39">
        <v>1037381</v>
      </c>
      <c r="D15" s="40">
        <v>88232</v>
      </c>
      <c r="E15" s="41">
        <v>76315</v>
      </c>
      <c r="F15" s="41">
        <v>74743</v>
      </c>
      <c r="G15" s="41">
        <v>86187</v>
      </c>
      <c r="H15" s="41">
        <v>135291</v>
      </c>
      <c r="I15" s="46">
        <v>136191</v>
      </c>
      <c r="J15" s="41">
        <v>95084</v>
      </c>
      <c r="K15" s="42">
        <v>91232</v>
      </c>
      <c r="L15" s="49">
        <v>101285</v>
      </c>
      <c r="M15" s="15">
        <v>117991</v>
      </c>
      <c r="N15" s="49">
        <v>67856.293780000007</v>
      </c>
      <c r="O15" s="15">
        <v>95503.083499999993</v>
      </c>
      <c r="P15" s="41">
        <f t="shared" si="0"/>
        <v>1165910.3772799999</v>
      </c>
      <c r="Q15" s="17">
        <f t="shared" si="1"/>
        <v>6032.0834999999934</v>
      </c>
      <c r="R15" s="18">
        <f t="shared" si="2"/>
        <v>6.7419426406321481E-2</v>
      </c>
      <c r="S15" s="19">
        <f t="shared" si="3"/>
        <v>128529.3772799999</v>
      </c>
      <c r="T15" s="18">
        <f t="shared" si="4"/>
        <v>0.12389794808271981</v>
      </c>
    </row>
    <row r="16" spans="1:20" s="1" customFormat="1" x14ac:dyDescent="0.2">
      <c r="A16" s="9" t="s">
        <v>14</v>
      </c>
      <c r="B16" s="54">
        <v>129043</v>
      </c>
      <c r="C16" s="39">
        <v>1039594</v>
      </c>
      <c r="D16" s="40">
        <v>91905</v>
      </c>
      <c r="E16" s="41">
        <v>78319</v>
      </c>
      <c r="F16" s="41">
        <v>93508</v>
      </c>
      <c r="G16" s="41">
        <v>106572</v>
      </c>
      <c r="H16" s="41">
        <v>102495</v>
      </c>
      <c r="I16" s="46">
        <v>116718</v>
      </c>
      <c r="J16" s="41">
        <v>106916</v>
      </c>
      <c r="K16" s="42">
        <v>111023</v>
      </c>
      <c r="L16" s="49">
        <v>98985</v>
      </c>
      <c r="M16" s="15">
        <v>124721</v>
      </c>
      <c r="N16" s="49">
        <v>147305.82474000001</v>
      </c>
      <c r="O16" s="15">
        <v>136567.28253</v>
      </c>
      <c r="P16" s="41">
        <f t="shared" si="0"/>
        <v>1315035.10727</v>
      </c>
      <c r="Q16" s="17">
        <f t="shared" si="1"/>
        <v>7524.2825299999968</v>
      </c>
      <c r="R16" s="18">
        <f t="shared" si="2"/>
        <v>5.8308335438574721E-2</v>
      </c>
      <c r="S16" s="19">
        <f t="shared" si="3"/>
        <v>275441.10727000004</v>
      </c>
      <c r="T16" s="18">
        <f t="shared" si="4"/>
        <v>0.26495065118690575</v>
      </c>
    </row>
    <row r="17" spans="1:20" s="1" customFormat="1" x14ac:dyDescent="0.2">
      <c r="A17" s="9" t="s">
        <v>15</v>
      </c>
      <c r="B17" s="54">
        <v>147923</v>
      </c>
      <c r="C17" s="39">
        <v>1538735</v>
      </c>
      <c r="D17" s="40">
        <v>114573</v>
      </c>
      <c r="E17" s="41">
        <v>109184</v>
      </c>
      <c r="F17" s="41">
        <v>123599</v>
      </c>
      <c r="G17" s="41">
        <v>125595</v>
      </c>
      <c r="H17" s="41">
        <v>114491</v>
      </c>
      <c r="I17" s="46">
        <v>125158</v>
      </c>
      <c r="J17" s="41">
        <v>136115</v>
      </c>
      <c r="K17" s="42">
        <v>122353</v>
      </c>
      <c r="L17" s="49">
        <v>142756</v>
      </c>
      <c r="M17" s="15">
        <v>142394</v>
      </c>
      <c r="N17" s="49">
        <v>121568.11305</v>
      </c>
      <c r="O17" s="15">
        <v>102018.92553000001</v>
      </c>
      <c r="P17" s="41">
        <f t="shared" si="0"/>
        <v>1479805.0385799999</v>
      </c>
      <c r="Q17" s="17">
        <f t="shared" si="1"/>
        <v>-45904.074469999992</v>
      </c>
      <c r="R17" s="18">
        <f t="shared" si="2"/>
        <v>-0.31032411775045121</v>
      </c>
      <c r="S17" s="19">
        <f t="shared" si="3"/>
        <v>-58929.961420000065</v>
      </c>
      <c r="T17" s="18">
        <f t="shared" si="4"/>
        <v>-3.8297667512599665E-2</v>
      </c>
    </row>
    <row r="18" spans="1:20" s="1" customFormat="1" x14ac:dyDescent="0.2">
      <c r="A18" s="20" t="s">
        <v>21</v>
      </c>
      <c r="B18" s="53">
        <v>1392447</v>
      </c>
      <c r="C18" s="20">
        <v>14134337</v>
      </c>
      <c r="D18" s="33">
        <v>1422707</v>
      </c>
      <c r="E18" s="43">
        <v>1083758</v>
      </c>
      <c r="F18" s="43">
        <v>1248440</v>
      </c>
      <c r="G18" s="43">
        <v>1336570</v>
      </c>
      <c r="H18" s="43">
        <v>1378613</v>
      </c>
      <c r="I18" s="24">
        <v>1590060</v>
      </c>
      <c r="J18" s="43">
        <v>1647479</v>
      </c>
      <c r="K18" s="44">
        <v>1526453</v>
      </c>
      <c r="L18" s="50">
        <v>1663162</v>
      </c>
      <c r="M18" s="21">
        <v>1532824</v>
      </c>
      <c r="N18" s="50">
        <v>1308044.7913500001</v>
      </c>
      <c r="O18" s="21">
        <v>1314702.1932299999</v>
      </c>
      <c r="P18" s="43">
        <f t="shared" si="0"/>
        <v>17052812.984579999</v>
      </c>
      <c r="Q18" s="26">
        <f t="shared" si="1"/>
        <v>-77744.806770000141</v>
      </c>
      <c r="R18" s="27">
        <f t="shared" si="2"/>
        <v>-5.5833225085048177E-2</v>
      </c>
      <c r="S18" s="28">
        <f t="shared" si="3"/>
        <v>2918475.984579999</v>
      </c>
      <c r="T18" s="27">
        <f t="shared" si="4"/>
        <v>0.20648127921245973</v>
      </c>
    </row>
    <row r="19" spans="1:20" ht="12.75" customHeight="1" x14ac:dyDescent="0.2"/>
    <row r="20" spans="1:20" x14ac:dyDescent="0.2">
      <c r="A20" s="38" t="s">
        <v>17</v>
      </c>
    </row>
    <row r="21" spans="1:20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x14ac:dyDescent="0.2">
      <c r="A22" s="38" t="s">
        <v>18</v>
      </c>
    </row>
    <row r="23" spans="1:20" x14ac:dyDescent="0.2">
      <c r="A23" s="38" t="s">
        <v>19</v>
      </c>
    </row>
  </sheetData>
  <mergeCells count="8">
    <mergeCell ref="A1:T1"/>
    <mergeCell ref="A2:T2"/>
    <mergeCell ref="A3:T3"/>
    <mergeCell ref="A5:A6"/>
    <mergeCell ref="B5:C5"/>
    <mergeCell ref="D5:P5"/>
    <mergeCell ref="Q5:R5"/>
    <mergeCell ref="S5:T5"/>
  </mergeCells>
  <phoneticPr fontId="0" type="noConversion"/>
  <pageMargins left="0.75" right="0.75" top="1" bottom="1" header="0" footer="0"/>
  <pageSetup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zoomScale="70" zoomScaleNormal="70" workbookViewId="0">
      <selection activeCell="A2" sqref="A2:T2"/>
    </sheetView>
  </sheetViews>
  <sheetFormatPr baseColWidth="10" defaultColWidth="11.42578125" defaultRowHeight="12.75" x14ac:dyDescent="0.2"/>
  <cols>
    <col min="1" max="1" width="43.42578125" style="38" bestFit="1" customWidth="1"/>
    <col min="2" max="2" width="14.85546875" style="38" bestFit="1" customWidth="1"/>
    <col min="3" max="3" width="17.5703125" style="38" bestFit="1" customWidth="1"/>
    <col min="4" max="4" width="14.5703125" style="38" bestFit="1" customWidth="1"/>
    <col min="5" max="5" width="14.140625" style="38" bestFit="1" customWidth="1"/>
    <col min="6" max="6" width="14.7109375" style="38" bestFit="1" customWidth="1"/>
    <col min="7" max="7" width="14.85546875" style="38" bestFit="1" customWidth="1"/>
    <col min="8" max="8" width="14.7109375" style="38" bestFit="1" customWidth="1"/>
    <col min="9" max="10" width="14.140625" style="38" bestFit="1" customWidth="1"/>
    <col min="11" max="11" width="16.140625" style="38" bestFit="1" customWidth="1"/>
    <col min="12" max="12" width="14.42578125" style="38" bestFit="1" customWidth="1"/>
    <col min="13" max="13" width="14.7109375" style="38" bestFit="1" customWidth="1"/>
    <col min="14" max="15" width="14" style="38" bestFit="1" customWidth="1"/>
    <col min="16" max="16" width="16.28515625" style="38" bestFit="1" customWidth="1"/>
    <col min="17" max="18" width="16.140625" style="38" customWidth="1"/>
    <col min="19" max="20" width="13.140625" style="38" customWidth="1"/>
    <col min="21" max="16384" width="11.42578125" style="38"/>
  </cols>
  <sheetData>
    <row r="1" spans="1:20" s="1" customForma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1" customFormat="1" ht="15" customHeight="1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1" customForma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1" customFormat="1" x14ac:dyDescent="0.2">
      <c r="A4" s="57"/>
      <c r="B4" s="57"/>
      <c r="C4" s="57"/>
      <c r="D4" s="57"/>
      <c r="E4" s="57"/>
      <c r="F4" s="57"/>
      <c r="G4" s="57"/>
      <c r="H4" s="57"/>
      <c r="I4" s="29"/>
      <c r="J4" s="57"/>
      <c r="K4" s="57"/>
      <c r="L4" s="29"/>
      <c r="M4" s="57"/>
      <c r="N4" s="29"/>
      <c r="O4" s="57"/>
      <c r="P4" s="57"/>
      <c r="Q4" s="57"/>
    </row>
    <row r="5" spans="1:20" s="1" customFormat="1" x14ac:dyDescent="0.2">
      <c r="A5" s="62" t="s">
        <v>2</v>
      </c>
      <c r="B5" s="70" t="s">
        <v>45</v>
      </c>
      <c r="C5" s="71"/>
      <c r="D5" s="72" t="s">
        <v>48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0" t="s">
        <v>40</v>
      </c>
      <c r="R5" s="61"/>
      <c r="S5" s="60" t="s">
        <v>41</v>
      </c>
      <c r="T5" s="61"/>
    </row>
    <row r="6" spans="1:20" s="1" customFormat="1" x14ac:dyDescent="0.2">
      <c r="A6" s="69"/>
      <c r="B6" s="2" t="s">
        <v>25</v>
      </c>
      <c r="C6" s="3" t="s">
        <v>26</v>
      </c>
      <c r="D6" s="4" t="s">
        <v>22</v>
      </c>
      <c r="E6" s="5" t="s">
        <v>38</v>
      </c>
      <c r="F6" s="5" t="s">
        <v>23</v>
      </c>
      <c r="G6" s="6" t="s">
        <v>29</v>
      </c>
      <c r="H6" s="58" t="s">
        <v>30</v>
      </c>
      <c r="I6" s="58" t="s">
        <v>31</v>
      </c>
      <c r="J6" s="58" t="s">
        <v>32</v>
      </c>
      <c r="K6" s="58" t="s">
        <v>33</v>
      </c>
      <c r="L6" s="58" t="s">
        <v>34</v>
      </c>
      <c r="M6" s="58" t="s">
        <v>35</v>
      </c>
      <c r="N6" s="58" t="s">
        <v>36</v>
      </c>
      <c r="O6" s="58" t="s">
        <v>37</v>
      </c>
      <c r="P6" s="7" t="s">
        <v>39</v>
      </c>
      <c r="Q6" s="8" t="s">
        <v>3</v>
      </c>
      <c r="R6" s="3" t="s">
        <v>4</v>
      </c>
      <c r="S6" s="8" t="s">
        <v>3</v>
      </c>
      <c r="T6" s="3" t="s">
        <v>4</v>
      </c>
    </row>
    <row r="7" spans="1:20" s="1" customFormat="1" x14ac:dyDescent="0.2">
      <c r="A7" s="9" t="s">
        <v>5</v>
      </c>
      <c r="B7" s="11">
        <v>175</v>
      </c>
      <c r="C7" s="39">
        <v>1496</v>
      </c>
      <c r="D7" s="40">
        <v>82</v>
      </c>
      <c r="E7" s="40">
        <v>193</v>
      </c>
      <c r="F7" s="40">
        <v>51</v>
      </c>
      <c r="G7" s="40">
        <v>538</v>
      </c>
      <c r="H7" s="40">
        <v>150</v>
      </c>
      <c r="I7" s="46">
        <v>51</v>
      </c>
      <c r="J7" s="41">
        <v>49</v>
      </c>
      <c r="K7" s="42">
        <v>57</v>
      </c>
      <c r="L7" s="47">
        <v>388</v>
      </c>
      <c r="M7" s="15">
        <v>87</v>
      </c>
      <c r="N7" s="49">
        <v>103.0928</v>
      </c>
      <c r="O7" s="15">
        <v>61.862299999999998</v>
      </c>
      <c r="P7" s="41">
        <f>SUM(D7:O7)</f>
        <v>1810.9550999999999</v>
      </c>
      <c r="Q7" s="17">
        <f>+O7-B7</f>
        <v>-113.1377</v>
      </c>
      <c r="R7" s="18">
        <f>+O7/B7-1</f>
        <v>-0.64650114285714289</v>
      </c>
      <c r="S7" s="19">
        <f>+P7-C7</f>
        <v>314.9550999999999</v>
      </c>
      <c r="T7" s="18">
        <f>+P7/C7-1</f>
        <v>0.21053148395721921</v>
      </c>
    </row>
    <row r="8" spans="1:20" s="1" customFormat="1" x14ac:dyDescent="0.2">
      <c r="A8" s="9" t="s">
        <v>6</v>
      </c>
      <c r="B8" s="11">
        <v>24238</v>
      </c>
      <c r="C8" s="39">
        <v>279992</v>
      </c>
      <c r="D8" s="40">
        <v>4348</v>
      </c>
      <c r="E8" s="40">
        <v>4988</v>
      </c>
      <c r="F8" s="40">
        <v>11042</v>
      </c>
      <c r="G8" s="40">
        <v>14429</v>
      </c>
      <c r="H8" s="40">
        <v>24235</v>
      </c>
      <c r="I8" s="46">
        <v>17211</v>
      </c>
      <c r="J8" s="41">
        <v>11813</v>
      </c>
      <c r="K8" s="42">
        <v>10589</v>
      </c>
      <c r="L8" s="47">
        <v>14672</v>
      </c>
      <c r="M8" s="15">
        <v>18880</v>
      </c>
      <c r="N8" s="49">
        <v>19718.598000000002</v>
      </c>
      <c r="O8" s="15">
        <v>38563.583029999994</v>
      </c>
      <c r="P8" s="41">
        <f t="shared" ref="P8:P18" si="0">SUM(D8:O8)</f>
        <v>190489.18102999998</v>
      </c>
      <c r="Q8" s="17">
        <f t="shared" ref="Q8:Q18" si="1">+O8-B8</f>
        <v>14325.583029999994</v>
      </c>
      <c r="R8" s="18">
        <f t="shared" ref="R8:R18" si="2">+O8/B8-1</f>
        <v>0.59103816445251245</v>
      </c>
      <c r="S8" s="19">
        <f t="shared" ref="S8:S18" si="3">+P8-C8</f>
        <v>-89502.818970000022</v>
      </c>
      <c r="T8" s="18">
        <f t="shared" ref="T8:T18" si="4">+P8/C8-1</f>
        <v>-0.31966205809451709</v>
      </c>
    </row>
    <row r="9" spans="1:20" s="1" customFormat="1" x14ac:dyDescent="0.2">
      <c r="A9" s="9" t="s">
        <v>7</v>
      </c>
      <c r="B9" s="11">
        <v>4026</v>
      </c>
      <c r="C9" s="39">
        <v>70053</v>
      </c>
      <c r="D9" s="40">
        <v>12911</v>
      </c>
      <c r="E9" s="40">
        <v>5383</v>
      </c>
      <c r="F9" s="40">
        <v>4932</v>
      </c>
      <c r="G9" s="40">
        <v>15108</v>
      </c>
      <c r="H9" s="40">
        <v>6568</v>
      </c>
      <c r="I9" s="46">
        <v>7088</v>
      </c>
      <c r="J9" s="41">
        <v>7196</v>
      </c>
      <c r="K9" s="42">
        <v>6927</v>
      </c>
      <c r="L9" s="47">
        <v>5015</v>
      </c>
      <c r="M9" s="15">
        <v>6011</v>
      </c>
      <c r="N9" s="49">
        <v>6327</v>
      </c>
      <c r="O9" s="15">
        <v>7654.937609999999</v>
      </c>
      <c r="P9" s="41">
        <f t="shared" si="0"/>
        <v>91120.937609999994</v>
      </c>
      <c r="Q9" s="17">
        <f t="shared" si="1"/>
        <v>3628.937609999999</v>
      </c>
      <c r="R9" s="18">
        <f t="shared" si="2"/>
        <v>0.90137546199701912</v>
      </c>
      <c r="S9" s="19">
        <f t="shared" si="3"/>
        <v>21067.937609999994</v>
      </c>
      <c r="T9" s="18">
        <f t="shared" si="4"/>
        <v>0.30074283199862961</v>
      </c>
    </row>
    <row r="10" spans="1:20" s="1" customFormat="1" x14ac:dyDescent="0.2">
      <c r="A10" s="9" t="s">
        <v>8</v>
      </c>
      <c r="B10" s="11">
        <v>5950</v>
      </c>
      <c r="C10" s="39">
        <v>90890</v>
      </c>
      <c r="D10" s="40">
        <v>12285</v>
      </c>
      <c r="E10" s="40">
        <v>8734</v>
      </c>
      <c r="F10" s="40">
        <v>8525</v>
      </c>
      <c r="G10" s="40">
        <v>15799</v>
      </c>
      <c r="H10" s="40">
        <v>12150</v>
      </c>
      <c r="I10" s="46">
        <v>9426</v>
      </c>
      <c r="J10" s="41">
        <v>11174</v>
      </c>
      <c r="K10" s="42">
        <v>9900</v>
      </c>
      <c r="L10" s="47">
        <v>9970</v>
      </c>
      <c r="M10" s="15">
        <v>15140</v>
      </c>
      <c r="N10" s="49">
        <v>9317.64</v>
      </c>
      <c r="O10" s="15">
        <v>6646.9101900000005</v>
      </c>
      <c r="P10" s="41">
        <f t="shared" si="0"/>
        <v>129067.55018999999</v>
      </c>
      <c r="Q10" s="17">
        <f t="shared" si="1"/>
        <v>696.91019000000051</v>
      </c>
      <c r="R10" s="18">
        <f t="shared" si="2"/>
        <v>0.11712776302521011</v>
      </c>
      <c r="S10" s="19">
        <f t="shared" si="3"/>
        <v>38177.550189999994</v>
      </c>
      <c r="T10" s="18">
        <f t="shared" si="4"/>
        <v>0.42004126075475834</v>
      </c>
    </row>
    <row r="11" spans="1:20" s="1" customFormat="1" x14ac:dyDescent="0.2">
      <c r="A11" s="9" t="s">
        <v>9</v>
      </c>
      <c r="B11" s="11">
        <v>349</v>
      </c>
      <c r="C11" s="39">
        <v>7601</v>
      </c>
      <c r="D11" s="40">
        <v>4534</v>
      </c>
      <c r="E11" s="40">
        <v>124</v>
      </c>
      <c r="F11" s="40">
        <v>2222</v>
      </c>
      <c r="G11" s="40">
        <v>111</v>
      </c>
      <c r="H11" s="40">
        <v>604</v>
      </c>
      <c r="I11" s="46">
        <v>588</v>
      </c>
      <c r="J11" s="41">
        <v>8006</v>
      </c>
      <c r="K11" s="42">
        <v>1502</v>
      </c>
      <c r="L11" s="47">
        <v>5199</v>
      </c>
      <c r="M11" s="15">
        <v>1628</v>
      </c>
      <c r="N11" s="49">
        <v>1113.0719999999999</v>
      </c>
      <c r="O11" s="15">
        <v>1175.39456</v>
      </c>
      <c r="P11" s="41">
        <f t="shared" si="0"/>
        <v>26806.466560000001</v>
      </c>
      <c r="Q11" s="17">
        <f t="shared" si="1"/>
        <v>826.39455999999996</v>
      </c>
      <c r="R11" s="18">
        <f t="shared" si="2"/>
        <v>2.3678927220630372</v>
      </c>
      <c r="S11" s="19">
        <f t="shared" si="3"/>
        <v>19205.466560000001</v>
      </c>
      <c r="T11" s="18">
        <f t="shared" si="4"/>
        <v>2.5267026128141037</v>
      </c>
    </row>
    <row r="12" spans="1:20" s="1" customFormat="1" x14ac:dyDescent="0.2">
      <c r="A12" s="9" t="s">
        <v>10</v>
      </c>
      <c r="B12" s="11">
        <v>419</v>
      </c>
      <c r="C12" s="39">
        <v>7155</v>
      </c>
      <c r="D12" s="40">
        <v>30</v>
      </c>
      <c r="E12" s="40">
        <v>25</v>
      </c>
      <c r="F12" s="40">
        <v>19</v>
      </c>
      <c r="G12" s="40">
        <v>382</v>
      </c>
      <c r="H12" s="40">
        <v>719</v>
      </c>
      <c r="I12" s="46">
        <v>452</v>
      </c>
      <c r="J12" s="41">
        <v>2468</v>
      </c>
      <c r="K12" s="42">
        <v>687</v>
      </c>
      <c r="L12" s="47">
        <v>128</v>
      </c>
      <c r="M12" s="15">
        <v>1460</v>
      </c>
      <c r="N12" s="49">
        <v>498.36900000000003</v>
      </c>
      <c r="O12" s="15">
        <v>85.030360000000002</v>
      </c>
      <c r="P12" s="41">
        <f t="shared" si="0"/>
        <v>6953.3993599999994</v>
      </c>
      <c r="Q12" s="17">
        <f t="shared" si="1"/>
        <v>-333.96964000000003</v>
      </c>
      <c r="R12" s="18">
        <f t="shared" si="2"/>
        <v>-0.79706357995226729</v>
      </c>
      <c r="S12" s="19">
        <f t="shared" si="3"/>
        <v>-201.60064000000057</v>
      </c>
      <c r="T12" s="18">
        <f t="shared" si="4"/>
        <v>-2.8176190076869445E-2</v>
      </c>
    </row>
    <row r="13" spans="1:20" s="1" customFormat="1" x14ac:dyDescent="0.2">
      <c r="A13" s="9" t="s">
        <v>11</v>
      </c>
      <c r="B13" s="11">
        <v>298497</v>
      </c>
      <c r="C13" s="39">
        <v>3364267</v>
      </c>
      <c r="D13" s="40">
        <v>321509</v>
      </c>
      <c r="E13" s="40">
        <v>264673</v>
      </c>
      <c r="F13" s="40">
        <v>238711</v>
      </c>
      <c r="G13" s="40">
        <v>283724</v>
      </c>
      <c r="H13" s="40">
        <v>317762</v>
      </c>
      <c r="I13" s="46">
        <v>436473</v>
      </c>
      <c r="J13" s="41">
        <v>416340</v>
      </c>
      <c r="K13" s="42">
        <v>364352</v>
      </c>
      <c r="L13" s="47">
        <v>463304</v>
      </c>
      <c r="M13" s="15">
        <v>439380</v>
      </c>
      <c r="N13" s="49">
        <v>273903.42700000003</v>
      </c>
      <c r="O13" s="15">
        <v>344271.61225999997</v>
      </c>
      <c r="P13" s="41">
        <f t="shared" si="0"/>
        <v>4164403.03926</v>
      </c>
      <c r="Q13" s="17">
        <f t="shared" si="1"/>
        <v>45774.612259999965</v>
      </c>
      <c r="R13" s="18">
        <f t="shared" si="2"/>
        <v>0.15335032599992626</v>
      </c>
      <c r="S13" s="19">
        <f t="shared" si="3"/>
        <v>800136.03925999999</v>
      </c>
      <c r="T13" s="18">
        <f t="shared" si="4"/>
        <v>0.23783369133900489</v>
      </c>
    </row>
    <row r="14" spans="1:20" s="1" customFormat="1" x14ac:dyDescent="0.2">
      <c r="A14" s="9" t="s">
        <v>12</v>
      </c>
      <c r="B14" s="11">
        <v>42425</v>
      </c>
      <c r="C14" s="39">
        <v>392202</v>
      </c>
      <c r="D14" s="40">
        <v>51881</v>
      </c>
      <c r="E14" s="40">
        <v>27881</v>
      </c>
      <c r="F14" s="40">
        <v>40063</v>
      </c>
      <c r="G14" s="40">
        <v>47489</v>
      </c>
      <c r="H14" s="40">
        <v>61848</v>
      </c>
      <c r="I14" s="46">
        <v>67362</v>
      </c>
      <c r="J14" s="41">
        <v>40399</v>
      </c>
      <c r="K14" s="42">
        <v>30464</v>
      </c>
      <c r="L14" s="47">
        <v>43060</v>
      </c>
      <c r="M14" s="15">
        <v>22510</v>
      </c>
      <c r="N14" s="49">
        <v>19707.921999999999</v>
      </c>
      <c r="O14" s="15">
        <v>55576.200389999998</v>
      </c>
      <c r="P14" s="41">
        <f t="shared" si="0"/>
        <v>508241.12239000003</v>
      </c>
      <c r="Q14" s="17">
        <f t="shared" si="1"/>
        <v>13151.200389999998</v>
      </c>
      <c r="R14" s="18">
        <f t="shared" si="2"/>
        <v>0.30998704513847963</v>
      </c>
      <c r="S14" s="19">
        <f t="shared" si="3"/>
        <v>116039.12239000003</v>
      </c>
      <c r="T14" s="18">
        <f t="shared" si="4"/>
        <v>0.29586570795151479</v>
      </c>
    </row>
    <row r="15" spans="1:20" s="1" customFormat="1" x14ac:dyDescent="0.2">
      <c r="A15" s="9" t="s">
        <v>13</v>
      </c>
      <c r="B15" s="11">
        <v>46753</v>
      </c>
      <c r="C15" s="39">
        <v>560935</v>
      </c>
      <c r="D15" s="40">
        <v>39914</v>
      </c>
      <c r="E15" s="40">
        <v>40022</v>
      </c>
      <c r="F15" s="40">
        <v>44356</v>
      </c>
      <c r="G15" s="40">
        <v>46771</v>
      </c>
      <c r="H15" s="40">
        <v>82304</v>
      </c>
      <c r="I15" s="46">
        <v>81194</v>
      </c>
      <c r="J15" s="41">
        <v>53071</v>
      </c>
      <c r="K15" s="42">
        <v>47931</v>
      </c>
      <c r="L15" s="47">
        <v>53694</v>
      </c>
      <c r="M15" s="15">
        <v>71448</v>
      </c>
      <c r="N15" s="49">
        <v>43993.777999999998</v>
      </c>
      <c r="O15" s="15">
        <v>64158.546999999999</v>
      </c>
      <c r="P15" s="41">
        <f t="shared" si="0"/>
        <v>668857.32500000007</v>
      </c>
      <c r="Q15" s="17">
        <f t="shared" si="1"/>
        <v>17405.546999999999</v>
      </c>
      <c r="R15" s="18">
        <f t="shared" si="2"/>
        <v>0.37228727568284392</v>
      </c>
      <c r="S15" s="19">
        <f t="shared" si="3"/>
        <v>107922.32500000007</v>
      </c>
      <c r="T15" s="18">
        <f t="shared" si="4"/>
        <v>0.19239720288446982</v>
      </c>
    </row>
    <row r="16" spans="1:20" s="1" customFormat="1" x14ac:dyDescent="0.2">
      <c r="A16" s="9" t="s">
        <v>14</v>
      </c>
      <c r="B16" s="11">
        <v>74288</v>
      </c>
      <c r="C16" s="39">
        <v>507482</v>
      </c>
      <c r="D16" s="40">
        <v>40729</v>
      </c>
      <c r="E16" s="40">
        <v>43035</v>
      </c>
      <c r="F16" s="40">
        <v>46725</v>
      </c>
      <c r="G16" s="40">
        <v>55560</v>
      </c>
      <c r="H16" s="40">
        <v>44314</v>
      </c>
      <c r="I16" s="46">
        <v>66620</v>
      </c>
      <c r="J16" s="41">
        <v>47562</v>
      </c>
      <c r="K16" s="42">
        <v>45839</v>
      </c>
      <c r="L16" s="47">
        <v>47707</v>
      </c>
      <c r="M16" s="15">
        <v>71424</v>
      </c>
      <c r="N16" s="49">
        <v>31977.817999999999</v>
      </c>
      <c r="O16" s="15">
        <v>67680.038799999995</v>
      </c>
      <c r="P16" s="41">
        <f t="shared" si="0"/>
        <v>609172.85679999995</v>
      </c>
      <c r="Q16" s="17">
        <f t="shared" si="1"/>
        <v>-6607.9612000000052</v>
      </c>
      <c r="R16" s="18">
        <f t="shared" si="2"/>
        <v>-8.8950586905018336E-2</v>
      </c>
      <c r="S16" s="19">
        <f t="shared" si="3"/>
        <v>101690.85679999995</v>
      </c>
      <c r="T16" s="18">
        <f t="shared" si="4"/>
        <v>0.20038317969898434</v>
      </c>
    </row>
    <row r="17" spans="1:20" s="1" customFormat="1" x14ac:dyDescent="0.2">
      <c r="A17" s="9" t="s">
        <v>15</v>
      </c>
      <c r="B17" s="11">
        <v>85028</v>
      </c>
      <c r="C17" s="39">
        <v>756992</v>
      </c>
      <c r="D17" s="40">
        <v>61231</v>
      </c>
      <c r="E17" s="40">
        <v>55365</v>
      </c>
      <c r="F17" s="40">
        <v>67867</v>
      </c>
      <c r="G17" s="40">
        <v>67410</v>
      </c>
      <c r="H17" s="40">
        <v>61468</v>
      </c>
      <c r="I17" s="46">
        <v>73339</v>
      </c>
      <c r="J17" s="41">
        <v>74276</v>
      </c>
      <c r="K17" s="42">
        <v>74653</v>
      </c>
      <c r="L17" s="47">
        <v>86427</v>
      </c>
      <c r="M17" s="15">
        <v>78789</v>
      </c>
      <c r="N17" s="49">
        <v>69803.89</v>
      </c>
      <c r="O17" s="15">
        <v>62343.922920000005</v>
      </c>
      <c r="P17" s="41">
        <f t="shared" si="0"/>
        <v>832972.81292000005</v>
      </c>
      <c r="Q17" s="17">
        <f t="shared" si="1"/>
        <v>-22684.077079999995</v>
      </c>
      <c r="R17" s="18">
        <f t="shared" si="2"/>
        <v>-0.26678361339793943</v>
      </c>
      <c r="S17" s="19">
        <f t="shared" si="3"/>
        <v>75980.812920000055</v>
      </c>
      <c r="T17" s="18">
        <f t="shared" si="4"/>
        <v>0.10037201571482934</v>
      </c>
    </row>
    <row r="18" spans="1:20" s="1" customFormat="1" x14ac:dyDescent="0.2">
      <c r="A18" s="20" t="s">
        <v>16</v>
      </c>
      <c r="B18" s="21">
        <v>582148</v>
      </c>
      <c r="C18" s="20">
        <v>6039065</v>
      </c>
      <c r="D18" s="33">
        <v>549454</v>
      </c>
      <c r="E18" s="33">
        <v>450423</v>
      </c>
      <c r="F18" s="33">
        <v>464513</v>
      </c>
      <c r="G18" s="33">
        <v>547321</v>
      </c>
      <c r="H18" s="33">
        <v>612122</v>
      </c>
      <c r="I18" s="24">
        <v>759804</v>
      </c>
      <c r="J18" s="43">
        <v>672354</v>
      </c>
      <c r="K18" s="44">
        <v>592901</v>
      </c>
      <c r="L18" s="23">
        <v>729564</v>
      </c>
      <c r="M18" s="21">
        <v>726757</v>
      </c>
      <c r="N18" s="50">
        <v>476464.60680000007</v>
      </c>
      <c r="O18" s="21">
        <v>648218.03942000004</v>
      </c>
      <c r="P18" s="43">
        <f t="shared" si="0"/>
        <v>7229895.6462200005</v>
      </c>
      <c r="Q18" s="26">
        <f t="shared" si="1"/>
        <v>66070.039420000045</v>
      </c>
      <c r="R18" s="27">
        <f t="shared" si="2"/>
        <v>0.11349354360059638</v>
      </c>
      <c r="S18" s="28">
        <f t="shared" si="3"/>
        <v>1190830.6462200005</v>
      </c>
      <c r="T18" s="27">
        <f t="shared" si="4"/>
        <v>0.19718791670896074</v>
      </c>
    </row>
    <row r="20" spans="1:20" x14ac:dyDescent="0.2">
      <c r="A20" s="38" t="s">
        <v>17</v>
      </c>
    </row>
    <row r="22" spans="1:20" x14ac:dyDescent="0.2">
      <c r="A22" s="38" t="s">
        <v>18</v>
      </c>
    </row>
    <row r="23" spans="1:20" x14ac:dyDescent="0.2">
      <c r="A23" s="38" t="s">
        <v>19</v>
      </c>
    </row>
    <row r="30" spans="1:20" x14ac:dyDescent="0.2">
      <c r="F30" s="45"/>
      <c r="I30" s="45"/>
      <c r="L30" s="45"/>
    </row>
    <row r="31" spans="1:20" x14ac:dyDescent="0.2">
      <c r="F31" s="45"/>
      <c r="I31" s="45"/>
      <c r="L31" s="45"/>
    </row>
    <row r="32" spans="1:20" x14ac:dyDescent="0.2">
      <c r="F32" s="45"/>
      <c r="I32" s="45"/>
      <c r="L32" s="45"/>
    </row>
    <row r="33" spans="6:12" x14ac:dyDescent="0.2">
      <c r="F33" s="45"/>
      <c r="I33" s="45"/>
      <c r="L33" s="45"/>
    </row>
    <row r="34" spans="6:12" x14ac:dyDescent="0.2">
      <c r="F34" s="45"/>
      <c r="I34" s="45"/>
      <c r="L34" s="45"/>
    </row>
    <row r="35" spans="6:12" x14ac:dyDescent="0.2">
      <c r="F35" s="45"/>
      <c r="I35" s="45"/>
      <c r="L35" s="45"/>
    </row>
    <row r="36" spans="6:12" x14ac:dyDescent="0.2">
      <c r="F36" s="45"/>
      <c r="I36" s="45"/>
      <c r="L36" s="45"/>
    </row>
    <row r="37" spans="6:12" x14ac:dyDescent="0.2">
      <c r="F37" s="45"/>
      <c r="I37" s="45"/>
      <c r="L37" s="45"/>
    </row>
    <row r="38" spans="6:12" x14ac:dyDescent="0.2">
      <c r="I38" s="45"/>
    </row>
    <row r="39" spans="6:12" x14ac:dyDescent="0.2">
      <c r="I39" s="45"/>
    </row>
  </sheetData>
  <mergeCells count="8">
    <mergeCell ref="A1:T1"/>
    <mergeCell ref="A2:T2"/>
    <mergeCell ref="A3:T3"/>
    <mergeCell ref="A5:A6"/>
    <mergeCell ref="B5:C5"/>
    <mergeCell ref="Q5:R5"/>
    <mergeCell ref="S5:T5"/>
    <mergeCell ref="D5:P5"/>
  </mergeCells>
  <phoneticPr fontId="2" type="noConversion"/>
  <pageMargins left="0.75" right="0.75" top="1" bottom="1" header="0" footer="0"/>
  <pageSetup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5"/>
  <sheetViews>
    <sheetView tabSelected="1" zoomScale="70" zoomScaleNormal="70" zoomScaleSheetLayoutView="70" workbookViewId="0">
      <selection activeCell="H38" sqref="H38"/>
    </sheetView>
  </sheetViews>
  <sheetFormatPr baseColWidth="10" defaultColWidth="11.42578125" defaultRowHeight="12.75" x14ac:dyDescent="0.2"/>
  <cols>
    <col min="1" max="1" width="43.42578125" style="38" bestFit="1" customWidth="1"/>
    <col min="2" max="2" width="14.85546875" style="38" bestFit="1" customWidth="1"/>
    <col min="3" max="3" width="17.5703125" style="38" bestFit="1" customWidth="1"/>
    <col min="4" max="4" width="14.5703125" style="38" bestFit="1" customWidth="1"/>
    <col min="5" max="5" width="14.140625" style="38" bestFit="1" customWidth="1"/>
    <col min="6" max="6" width="14.7109375" style="38" bestFit="1" customWidth="1"/>
    <col min="7" max="7" width="14.85546875" style="38" bestFit="1" customWidth="1"/>
    <col min="8" max="8" width="14.7109375" style="38" bestFit="1" customWidth="1"/>
    <col min="9" max="10" width="14.140625" style="38" bestFit="1" customWidth="1"/>
    <col min="11" max="11" width="16.140625" style="38" bestFit="1" customWidth="1"/>
    <col min="12" max="12" width="14.42578125" style="38" bestFit="1" customWidth="1"/>
    <col min="13" max="13" width="14.7109375" style="38" bestFit="1" customWidth="1"/>
    <col min="14" max="15" width="14" style="38" bestFit="1" customWidth="1"/>
    <col min="16" max="16" width="16.28515625" style="38" bestFit="1" customWidth="1"/>
    <col min="17" max="17" width="16.140625" style="38" customWidth="1"/>
    <col min="18" max="18" width="12.42578125" style="38" customWidth="1"/>
    <col min="19" max="20" width="13.140625" style="38" customWidth="1"/>
    <col min="21" max="16384" width="11.42578125" style="38"/>
  </cols>
  <sheetData>
    <row r="1" spans="1:20" s="1" customForma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1" customFormat="1" ht="15" customHeight="1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1" customForma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1" customFormat="1" x14ac:dyDescent="0.2">
      <c r="A4" s="57"/>
      <c r="B4" s="57"/>
      <c r="C4" s="57"/>
      <c r="D4" s="57"/>
      <c r="E4" s="57"/>
      <c r="F4" s="57"/>
      <c r="G4" s="57"/>
      <c r="H4" s="57"/>
      <c r="I4" s="29"/>
      <c r="J4" s="57"/>
      <c r="K4" s="57"/>
      <c r="L4" s="29"/>
      <c r="M4" s="57"/>
      <c r="N4" s="29"/>
      <c r="O4" s="57"/>
      <c r="P4" s="57"/>
      <c r="Q4" s="57"/>
    </row>
    <row r="5" spans="1:20" s="1" customFormat="1" x14ac:dyDescent="0.2">
      <c r="A5" s="62" t="s">
        <v>2</v>
      </c>
      <c r="B5" s="70" t="s">
        <v>46</v>
      </c>
      <c r="C5" s="71"/>
      <c r="D5" s="72" t="s">
        <v>49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0" t="s">
        <v>40</v>
      </c>
      <c r="R5" s="61"/>
      <c r="S5" s="60" t="s">
        <v>41</v>
      </c>
      <c r="T5" s="61"/>
    </row>
    <row r="6" spans="1:20" s="1" customFormat="1" x14ac:dyDescent="0.2">
      <c r="A6" s="69"/>
      <c r="B6" s="2" t="s">
        <v>25</v>
      </c>
      <c r="C6" s="3" t="s">
        <v>26</v>
      </c>
      <c r="D6" s="4" t="s">
        <v>22</v>
      </c>
      <c r="E6" s="5" t="s">
        <v>38</v>
      </c>
      <c r="F6" s="5" t="s">
        <v>23</v>
      </c>
      <c r="G6" s="6" t="s">
        <v>29</v>
      </c>
      <c r="H6" s="58" t="s">
        <v>30</v>
      </c>
      <c r="I6" s="58" t="s">
        <v>31</v>
      </c>
      <c r="J6" s="58" t="s">
        <v>32</v>
      </c>
      <c r="K6" s="58" t="s">
        <v>33</v>
      </c>
      <c r="L6" s="58" t="s">
        <v>34</v>
      </c>
      <c r="M6" s="58" t="s">
        <v>35</v>
      </c>
      <c r="N6" s="58" t="s">
        <v>36</v>
      </c>
      <c r="O6" s="58" t="s">
        <v>37</v>
      </c>
      <c r="P6" s="7" t="s">
        <v>39</v>
      </c>
      <c r="Q6" s="8" t="s">
        <v>3</v>
      </c>
      <c r="R6" s="3" t="s">
        <v>4</v>
      </c>
      <c r="S6" s="8" t="s">
        <v>3</v>
      </c>
      <c r="T6" s="3" t="s">
        <v>4</v>
      </c>
    </row>
    <row r="7" spans="1:20" s="1" customFormat="1" x14ac:dyDescent="0.2">
      <c r="A7" s="9" t="s">
        <v>5</v>
      </c>
      <c r="B7" s="55">
        <v>5482</v>
      </c>
      <c r="C7" s="39">
        <v>21416</v>
      </c>
      <c r="D7" s="40">
        <v>4003</v>
      </c>
      <c r="E7" s="40">
        <v>0</v>
      </c>
      <c r="F7" s="46">
        <v>6054</v>
      </c>
      <c r="G7" s="41">
        <v>0</v>
      </c>
      <c r="H7" s="41">
        <v>16430</v>
      </c>
      <c r="I7" s="46">
        <v>3254</v>
      </c>
      <c r="J7" s="42">
        <v>8739</v>
      </c>
      <c r="K7" s="41">
        <v>3283</v>
      </c>
      <c r="L7" s="47">
        <v>2688</v>
      </c>
      <c r="M7" s="15">
        <v>3403</v>
      </c>
      <c r="N7" s="51">
        <v>3383.7962900000002</v>
      </c>
      <c r="O7" s="32">
        <v>2503.9375299999997</v>
      </c>
      <c r="P7" s="39">
        <f>SUM(D7:O7)</f>
        <v>53741.733820000001</v>
      </c>
      <c r="Q7" s="17">
        <f>+O7-B7</f>
        <v>-2978.0624700000003</v>
      </c>
      <c r="R7" s="18">
        <f>+O7/B7-1</f>
        <v>-0.54324379241152876</v>
      </c>
      <c r="S7" s="19">
        <f>+P7-C7</f>
        <v>32325.733820000001</v>
      </c>
      <c r="T7" s="18">
        <f>+P7/C7-1</f>
        <v>1.5094197711991035</v>
      </c>
    </row>
    <row r="8" spans="1:20" s="1" customFormat="1" x14ac:dyDescent="0.2">
      <c r="A8" s="9" t="s">
        <v>6</v>
      </c>
      <c r="B8" s="54">
        <v>137389</v>
      </c>
      <c r="C8" s="39">
        <v>932040</v>
      </c>
      <c r="D8" s="40">
        <v>87315</v>
      </c>
      <c r="E8" s="40">
        <v>59646</v>
      </c>
      <c r="F8" s="46">
        <v>211775</v>
      </c>
      <c r="G8" s="41">
        <v>70094</v>
      </c>
      <c r="H8" s="41">
        <v>54718</v>
      </c>
      <c r="I8" s="46">
        <v>33404</v>
      </c>
      <c r="J8" s="42">
        <v>105945</v>
      </c>
      <c r="K8" s="41">
        <v>137823</v>
      </c>
      <c r="L8" s="47">
        <v>114287</v>
      </c>
      <c r="M8" s="15">
        <v>44949</v>
      </c>
      <c r="N8" s="51">
        <v>86585.321679999994</v>
      </c>
      <c r="O8" s="32">
        <v>16890.196</v>
      </c>
      <c r="P8" s="39">
        <f t="shared" ref="P8:P18" si="0">SUM(D8:O8)</f>
        <v>1023431.51768</v>
      </c>
      <c r="Q8" s="17">
        <f t="shared" ref="Q8:Q18" si="1">+O8-B8</f>
        <v>-120498.804</v>
      </c>
      <c r="R8" s="18">
        <f t="shared" ref="R8:R18" si="2">+O8/B8-1</f>
        <v>-0.87706296719533583</v>
      </c>
      <c r="S8" s="19">
        <f t="shared" ref="S8:S18" si="3">+P8-C8</f>
        <v>91391.517680000048</v>
      </c>
      <c r="T8" s="18">
        <f t="shared" ref="T8:T18" si="4">+P8/C8-1</f>
        <v>9.8055359941633391E-2</v>
      </c>
    </row>
    <row r="9" spans="1:20" s="1" customFormat="1" x14ac:dyDescent="0.2">
      <c r="A9" s="9" t="s">
        <v>7</v>
      </c>
      <c r="B9" s="54">
        <v>6593</v>
      </c>
      <c r="C9" s="39">
        <v>39441</v>
      </c>
      <c r="D9" s="40">
        <v>4170</v>
      </c>
      <c r="E9" s="40">
        <v>3600</v>
      </c>
      <c r="F9" s="46">
        <v>3879</v>
      </c>
      <c r="G9" s="41">
        <v>2834</v>
      </c>
      <c r="H9" s="41">
        <v>1515</v>
      </c>
      <c r="I9" s="46">
        <v>1335</v>
      </c>
      <c r="J9" s="42">
        <v>2053</v>
      </c>
      <c r="K9" s="41">
        <v>6003</v>
      </c>
      <c r="L9" s="47">
        <v>1553</v>
      </c>
      <c r="M9" s="15">
        <v>1554</v>
      </c>
      <c r="N9" s="51">
        <v>6135.7551599999997</v>
      </c>
      <c r="O9" s="32">
        <v>1992.4660699999999</v>
      </c>
      <c r="P9" s="39">
        <f t="shared" si="0"/>
        <v>36624.221230000003</v>
      </c>
      <c r="Q9" s="17">
        <f t="shared" si="1"/>
        <v>-4600.5339299999996</v>
      </c>
      <c r="R9" s="18">
        <f t="shared" si="2"/>
        <v>-0.69779067647504922</v>
      </c>
      <c r="S9" s="19">
        <f t="shared" si="3"/>
        <v>-2816.7787699999972</v>
      </c>
      <c r="T9" s="18">
        <f t="shared" si="4"/>
        <v>-7.141752922086142E-2</v>
      </c>
    </row>
    <row r="10" spans="1:20" s="1" customFormat="1" x14ac:dyDescent="0.2">
      <c r="A10" s="9" t="s">
        <v>8</v>
      </c>
      <c r="B10" s="54">
        <v>5560</v>
      </c>
      <c r="C10" s="39">
        <v>80222</v>
      </c>
      <c r="D10" s="40">
        <v>6596</v>
      </c>
      <c r="E10" s="40">
        <v>4604</v>
      </c>
      <c r="F10" s="46">
        <v>4667</v>
      </c>
      <c r="G10" s="41">
        <v>5785</v>
      </c>
      <c r="H10" s="41">
        <v>9225</v>
      </c>
      <c r="I10" s="46">
        <v>6194</v>
      </c>
      <c r="J10" s="42">
        <v>8902</v>
      </c>
      <c r="K10" s="41">
        <v>4392</v>
      </c>
      <c r="L10" s="47">
        <v>11859</v>
      </c>
      <c r="M10" s="15">
        <v>7449</v>
      </c>
      <c r="N10" s="51">
        <v>7418.8998799999999</v>
      </c>
      <c r="O10" s="32">
        <v>11283.608749999999</v>
      </c>
      <c r="P10" s="39">
        <f t="shared" si="0"/>
        <v>88375.508629999997</v>
      </c>
      <c r="Q10" s="17">
        <f t="shared" si="1"/>
        <v>5723.6087499999994</v>
      </c>
      <c r="R10" s="18">
        <f t="shared" si="2"/>
        <v>1.029426034172662</v>
      </c>
      <c r="S10" s="19">
        <f t="shared" si="3"/>
        <v>8153.5086299999966</v>
      </c>
      <c r="T10" s="18">
        <f t="shared" si="4"/>
        <v>0.10163681571140093</v>
      </c>
    </row>
    <row r="11" spans="1:20" s="1" customFormat="1" x14ac:dyDescent="0.2">
      <c r="A11" s="9" t="s">
        <v>9</v>
      </c>
      <c r="B11" s="54">
        <v>3127</v>
      </c>
      <c r="C11" s="39">
        <v>67146</v>
      </c>
      <c r="D11" s="40">
        <v>9588</v>
      </c>
      <c r="E11" s="40">
        <v>1996</v>
      </c>
      <c r="F11" s="46">
        <v>2304</v>
      </c>
      <c r="G11" s="41">
        <v>2098</v>
      </c>
      <c r="H11" s="41">
        <v>3330</v>
      </c>
      <c r="I11" s="46">
        <v>6829</v>
      </c>
      <c r="J11" s="42">
        <v>6340</v>
      </c>
      <c r="K11" s="41">
        <v>672</v>
      </c>
      <c r="L11" s="47">
        <v>1643</v>
      </c>
      <c r="M11" s="15">
        <v>14099</v>
      </c>
      <c r="N11" s="51">
        <v>4413.8060300000006</v>
      </c>
      <c r="O11" s="32">
        <v>3236.5083</v>
      </c>
      <c r="P11" s="39">
        <f t="shared" si="0"/>
        <v>56549.314330000001</v>
      </c>
      <c r="Q11" s="17">
        <f t="shared" si="1"/>
        <v>109.50829999999996</v>
      </c>
      <c r="R11" s="18">
        <f t="shared" si="2"/>
        <v>3.5020243044451504E-2</v>
      </c>
      <c r="S11" s="19">
        <f t="shared" si="3"/>
        <v>-10596.685669999999</v>
      </c>
      <c r="T11" s="18">
        <f t="shared" si="4"/>
        <v>-0.1578155909510619</v>
      </c>
    </row>
    <row r="12" spans="1:20" s="1" customFormat="1" x14ac:dyDescent="0.2">
      <c r="A12" s="9" t="s">
        <v>10</v>
      </c>
      <c r="B12" s="54">
        <v>13657</v>
      </c>
      <c r="C12" s="39">
        <v>39017</v>
      </c>
      <c r="D12" s="40">
        <v>6254</v>
      </c>
      <c r="E12" s="40">
        <v>0</v>
      </c>
      <c r="F12" s="46">
        <v>9318</v>
      </c>
      <c r="G12" s="41">
        <v>2081</v>
      </c>
      <c r="H12" s="41">
        <v>10173</v>
      </c>
      <c r="I12" s="46">
        <v>2845</v>
      </c>
      <c r="J12" s="42">
        <v>6858</v>
      </c>
      <c r="K12" s="41">
        <v>7154</v>
      </c>
      <c r="L12" s="47">
        <v>9271</v>
      </c>
      <c r="M12" s="15">
        <v>7428</v>
      </c>
      <c r="N12" s="51">
        <v>56.598860000000002</v>
      </c>
      <c r="O12" s="32">
        <v>500</v>
      </c>
      <c r="P12" s="39">
        <f t="shared" si="0"/>
        <v>61938.598859999998</v>
      </c>
      <c r="Q12" s="17">
        <f t="shared" si="1"/>
        <v>-13157</v>
      </c>
      <c r="R12" s="18">
        <f t="shared" si="2"/>
        <v>-0.96338873837592442</v>
      </c>
      <c r="S12" s="19">
        <f t="shared" si="3"/>
        <v>22921.598859999998</v>
      </c>
      <c r="T12" s="18">
        <f t="shared" si="4"/>
        <v>0.58747722428684934</v>
      </c>
    </row>
    <row r="13" spans="1:20" s="1" customFormat="1" x14ac:dyDescent="0.2">
      <c r="A13" s="9" t="s">
        <v>11</v>
      </c>
      <c r="B13" s="54">
        <v>352482</v>
      </c>
      <c r="C13" s="39">
        <v>4463984</v>
      </c>
      <c r="D13" s="40">
        <v>514325</v>
      </c>
      <c r="E13" s="40">
        <v>379020</v>
      </c>
      <c r="F13" s="46">
        <v>349069</v>
      </c>
      <c r="G13" s="41">
        <v>485484</v>
      </c>
      <c r="H13" s="41">
        <v>397267</v>
      </c>
      <c r="I13" s="46">
        <v>482698</v>
      </c>
      <c r="J13" s="42">
        <v>491564</v>
      </c>
      <c r="K13" s="41">
        <v>443367</v>
      </c>
      <c r="L13" s="47">
        <v>494749</v>
      </c>
      <c r="M13" s="15">
        <v>457358</v>
      </c>
      <c r="N13" s="51">
        <v>435010.75244000001</v>
      </c>
      <c r="O13" s="32">
        <v>344483.75975999999</v>
      </c>
      <c r="P13" s="39">
        <f t="shared" si="0"/>
        <v>5274395.5121999998</v>
      </c>
      <c r="Q13" s="17">
        <f t="shared" si="1"/>
        <v>-7998.2402400000137</v>
      </c>
      <c r="R13" s="18">
        <f t="shared" si="2"/>
        <v>-2.2691201933715766E-2</v>
      </c>
      <c r="S13" s="19">
        <f t="shared" si="3"/>
        <v>810411.51219999976</v>
      </c>
      <c r="T13" s="18">
        <f t="shared" si="4"/>
        <v>0.18154444823278926</v>
      </c>
    </row>
    <row r="14" spans="1:20" s="1" customFormat="1" x14ac:dyDescent="0.2">
      <c r="A14" s="9" t="s">
        <v>12</v>
      </c>
      <c r="B14" s="54">
        <v>125641</v>
      </c>
      <c r="C14" s="39">
        <v>661705</v>
      </c>
      <c r="D14" s="40">
        <v>88166</v>
      </c>
      <c r="E14" s="40">
        <v>59073</v>
      </c>
      <c r="F14" s="46">
        <v>63959</v>
      </c>
      <c r="G14" s="41">
        <v>72260</v>
      </c>
      <c r="H14" s="41">
        <v>109642</v>
      </c>
      <c r="I14" s="46">
        <v>136783</v>
      </c>
      <c r="J14" s="42">
        <v>181518</v>
      </c>
      <c r="K14" s="41">
        <v>174673</v>
      </c>
      <c r="L14" s="47">
        <v>142350</v>
      </c>
      <c r="M14" s="15">
        <v>106382</v>
      </c>
      <c r="N14" s="51">
        <v>97620.508639999985</v>
      </c>
      <c r="O14" s="32">
        <v>145686.89456000002</v>
      </c>
      <c r="P14" s="39">
        <f t="shared" si="0"/>
        <v>1378113.4031999998</v>
      </c>
      <c r="Q14" s="17">
        <f t="shared" si="1"/>
        <v>20045.894560000015</v>
      </c>
      <c r="R14" s="18">
        <f t="shared" si="2"/>
        <v>0.15954898926305905</v>
      </c>
      <c r="S14" s="19">
        <f t="shared" si="3"/>
        <v>716408.40319999983</v>
      </c>
      <c r="T14" s="18">
        <f t="shared" si="4"/>
        <v>1.0826703790964247</v>
      </c>
    </row>
    <row r="15" spans="1:20" s="1" customFormat="1" x14ac:dyDescent="0.2">
      <c r="A15" s="9" t="s">
        <v>13</v>
      </c>
      <c r="B15" s="54">
        <v>42718</v>
      </c>
      <c r="C15" s="39">
        <v>476446</v>
      </c>
      <c r="D15" s="40">
        <v>48318</v>
      </c>
      <c r="E15" s="40">
        <v>36293</v>
      </c>
      <c r="F15" s="46">
        <v>30387</v>
      </c>
      <c r="G15" s="41">
        <v>39416</v>
      </c>
      <c r="H15" s="41">
        <v>52987</v>
      </c>
      <c r="I15" s="46">
        <v>54997</v>
      </c>
      <c r="J15" s="42">
        <v>42013</v>
      </c>
      <c r="K15" s="41">
        <v>43301</v>
      </c>
      <c r="L15" s="47">
        <v>47591</v>
      </c>
      <c r="M15" s="15">
        <v>46543</v>
      </c>
      <c r="N15" s="51">
        <v>23862.515780000002</v>
      </c>
      <c r="O15" s="32">
        <v>31344.536499999998</v>
      </c>
      <c r="P15" s="39">
        <f t="shared" si="0"/>
        <v>497053.05228</v>
      </c>
      <c r="Q15" s="17">
        <f t="shared" si="1"/>
        <v>-11373.463500000002</v>
      </c>
      <c r="R15" s="18">
        <f t="shared" si="2"/>
        <v>-0.2662452244955289</v>
      </c>
      <c r="S15" s="19">
        <f t="shared" si="3"/>
        <v>20607.052280000004</v>
      </c>
      <c r="T15" s="18">
        <f t="shared" si="4"/>
        <v>4.3251600978914784E-2</v>
      </c>
    </row>
    <row r="16" spans="1:20" s="1" customFormat="1" x14ac:dyDescent="0.2">
      <c r="A16" s="9" t="s">
        <v>14</v>
      </c>
      <c r="B16" s="54">
        <v>54755</v>
      </c>
      <c r="C16" s="39">
        <v>532112</v>
      </c>
      <c r="D16" s="40">
        <v>51176</v>
      </c>
      <c r="E16" s="40">
        <v>35284</v>
      </c>
      <c r="F16" s="46">
        <v>46783</v>
      </c>
      <c r="G16" s="41">
        <v>51012</v>
      </c>
      <c r="H16" s="41">
        <v>58181</v>
      </c>
      <c r="I16" s="46">
        <v>50098</v>
      </c>
      <c r="J16" s="42">
        <v>59354</v>
      </c>
      <c r="K16" s="41">
        <v>65184</v>
      </c>
      <c r="L16" s="47">
        <v>51278</v>
      </c>
      <c r="M16" s="15">
        <v>53297</v>
      </c>
      <c r="N16" s="51">
        <v>115328.00674000001</v>
      </c>
      <c r="O16" s="32">
        <v>68887.243730000002</v>
      </c>
      <c r="P16" s="39">
        <f t="shared" si="0"/>
        <v>705862.25046999997</v>
      </c>
      <c r="Q16" s="17">
        <f t="shared" si="1"/>
        <v>14132.243730000002</v>
      </c>
      <c r="R16" s="18">
        <f t="shared" si="2"/>
        <v>0.2580996024107387</v>
      </c>
      <c r="S16" s="19">
        <f t="shared" si="3"/>
        <v>173750.25046999997</v>
      </c>
      <c r="T16" s="18">
        <f t="shared" si="4"/>
        <v>0.32652947212241035</v>
      </c>
    </row>
    <row r="17" spans="1:20" s="1" customFormat="1" x14ac:dyDescent="0.2">
      <c r="A17" s="9" t="s">
        <v>15</v>
      </c>
      <c r="B17" s="54">
        <v>62895</v>
      </c>
      <c r="C17" s="39">
        <v>781743</v>
      </c>
      <c r="D17" s="40">
        <v>53342</v>
      </c>
      <c r="E17" s="40">
        <v>53819</v>
      </c>
      <c r="F17" s="46">
        <v>55732</v>
      </c>
      <c r="G17" s="41">
        <v>58185</v>
      </c>
      <c r="H17" s="41">
        <v>53023</v>
      </c>
      <c r="I17" s="46">
        <v>51819</v>
      </c>
      <c r="J17" s="42">
        <v>61839</v>
      </c>
      <c r="K17" s="41">
        <v>47700</v>
      </c>
      <c r="L17" s="47">
        <v>56329</v>
      </c>
      <c r="M17" s="15">
        <v>63605</v>
      </c>
      <c r="N17" s="51">
        <v>51764.223050000001</v>
      </c>
      <c r="O17" s="32">
        <v>39675.002609999996</v>
      </c>
      <c r="P17" s="39">
        <f t="shared" si="0"/>
        <v>646832.22566</v>
      </c>
      <c r="Q17" s="17">
        <f t="shared" si="1"/>
        <v>-23219.997390000004</v>
      </c>
      <c r="R17" s="18">
        <f t="shared" si="2"/>
        <v>-0.3691866983067017</v>
      </c>
      <c r="S17" s="19">
        <f t="shared" si="3"/>
        <v>-134910.77434</v>
      </c>
      <c r="T17" s="18">
        <f t="shared" si="4"/>
        <v>-0.17257688823564776</v>
      </c>
    </row>
    <row r="18" spans="1:20" s="1" customFormat="1" x14ac:dyDescent="0.2">
      <c r="A18" s="20" t="s">
        <v>16</v>
      </c>
      <c r="B18" s="53">
        <v>810299</v>
      </c>
      <c r="C18" s="20">
        <v>8095272</v>
      </c>
      <c r="D18" s="33">
        <v>873253</v>
      </c>
      <c r="E18" s="33">
        <v>633335</v>
      </c>
      <c r="F18" s="24">
        <v>783927</v>
      </c>
      <c r="G18" s="43">
        <v>789249</v>
      </c>
      <c r="H18" s="43">
        <v>766491</v>
      </c>
      <c r="I18" s="24">
        <v>830256</v>
      </c>
      <c r="J18" s="44">
        <v>975125</v>
      </c>
      <c r="K18" s="43">
        <v>933552</v>
      </c>
      <c r="L18" s="23">
        <v>933598</v>
      </c>
      <c r="M18" s="21">
        <v>806067</v>
      </c>
      <c r="N18" s="52">
        <v>831580.18455000001</v>
      </c>
      <c r="O18" s="36">
        <v>666484.15381000005</v>
      </c>
      <c r="P18" s="20">
        <f t="shared" si="0"/>
        <v>9822917.3383600004</v>
      </c>
      <c r="Q18" s="26">
        <f t="shared" si="1"/>
        <v>-143814.84618999995</v>
      </c>
      <c r="R18" s="27">
        <f t="shared" si="2"/>
        <v>-0.17748367724753444</v>
      </c>
      <c r="S18" s="28">
        <f t="shared" si="3"/>
        <v>1727645.3383600004</v>
      </c>
      <c r="T18" s="27">
        <f t="shared" si="4"/>
        <v>0.21341411855710346</v>
      </c>
    </row>
    <row r="20" spans="1:20" x14ac:dyDescent="0.2">
      <c r="A20" s="38" t="s">
        <v>17</v>
      </c>
    </row>
    <row r="22" spans="1:20" x14ac:dyDescent="0.2">
      <c r="A22" s="38" t="s">
        <v>18</v>
      </c>
    </row>
    <row r="23" spans="1:20" x14ac:dyDescent="0.2">
      <c r="A23" s="38" t="s">
        <v>19</v>
      </c>
    </row>
    <row r="30" spans="1:20" x14ac:dyDescent="0.2">
      <c r="F30" s="45"/>
      <c r="I30" s="45"/>
      <c r="L30" s="45"/>
    </row>
    <row r="31" spans="1:20" x14ac:dyDescent="0.2">
      <c r="F31" s="45"/>
      <c r="I31" s="45"/>
      <c r="L31" s="45"/>
    </row>
    <row r="32" spans="1:20" x14ac:dyDescent="0.2">
      <c r="F32" s="45"/>
      <c r="I32" s="45"/>
      <c r="L32" s="45"/>
    </row>
    <row r="33" spans="6:12" x14ac:dyDescent="0.2">
      <c r="F33" s="45"/>
      <c r="I33" s="45"/>
      <c r="L33" s="45"/>
    </row>
    <row r="34" spans="6:12" x14ac:dyDescent="0.2">
      <c r="F34" s="45"/>
      <c r="I34" s="45"/>
      <c r="L34" s="45"/>
    </row>
    <row r="35" spans="6:12" x14ac:dyDescent="0.2">
      <c r="F35" s="45"/>
      <c r="I35" s="45"/>
      <c r="L35" s="45"/>
    </row>
    <row r="36" spans="6:12" x14ac:dyDescent="0.2">
      <c r="F36" s="45"/>
      <c r="I36" s="45"/>
      <c r="L36" s="45"/>
    </row>
    <row r="37" spans="6:12" x14ac:dyDescent="0.2">
      <c r="F37" s="45"/>
      <c r="I37" s="45"/>
      <c r="L37" s="45"/>
    </row>
    <row r="38" spans="6:12" x14ac:dyDescent="0.2">
      <c r="F38" s="45"/>
      <c r="I38" s="45"/>
      <c r="L38" s="45"/>
    </row>
    <row r="39" spans="6:12" x14ac:dyDescent="0.2">
      <c r="F39" s="45"/>
      <c r="I39" s="45"/>
      <c r="L39" s="45"/>
    </row>
    <row r="40" spans="6:12" x14ac:dyDescent="0.2">
      <c r="F40" s="45"/>
      <c r="I40" s="45"/>
      <c r="L40" s="45"/>
    </row>
    <row r="41" spans="6:12" x14ac:dyDescent="0.2">
      <c r="F41" s="45"/>
      <c r="I41" s="45"/>
      <c r="L41" s="45"/>
    </row>
    <row r="42" spans="6:12" x14ac:dyDescent="0.2">
      <c r="F42" s="45"/>
      <c r="I42" s="45"/>
      <c r="L42" s="45"/>
    </row>
    <row r="43" spans="6:12" x14ac:dyDescent="0.2">
      <c r="F43" s="45"/>
      <c r="I43" s="45"/>
      <c r="L43" s="45"/>
    </row>
    <row r="44" spans="6:12" x14ac:dyDescent="0.2">
      <c r="I44" s="45"/>
    </row>
    <row r="45" spans="6:12" x14ac:dyDescent="0.2">
      <c r="I45" s="45"/>
    </row>
  </sheetData>
  <mergeCells count="8">
    <mergeCell ref="A1:T1"/>
    <mergeCell ref="A2:T2"/>
    <mergeCell ref="A3:T3"/>
    <mergeCell ref="A5:A6"/>
    <mergeCell ref="B5:C5"/>
    <mergeCell ref="D5:P5"/>
    <mergeCell ref="Q5:R5"/>
    <mergeCell ref="S5:T5"/>
  </mergeCells>
  <phoneticPr fontId="2" type="noConversion"/>
  <pageMargins left="0.75" right="0.75" top="1" bottom="1" header="0" footer="0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Sistema</vt:lpstr>
      <vt:lpstr>Oficial</vt:lpstr>
      <vt:lpstr>Privada</vt:lpstr>
      <vt:lpstr>Priv Pña</vt:lpstr>
      <vt:lpstr>Priv Ext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POMARES,  ZANET</cp:lastModifiedBy>
  <cp:revision/>
  <dcterms:created xsi:type="dcterms:W3CDTF">2009-02-20T14:18:20Z</dcterms:created>
  <dcterms:modified xsi:type="dcterms:W3CDTF">2023-07-20T15:53:21Z</dcterms:modified>
  <cp:category/>
  <cp:contentStatus/>
</cp:coreProperties>
</file>