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ancome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<sst xmlns="http://schemas.openxmlformats.org/spreadsheetml/2006/main" count="38" uniqueCount="38">
  <si>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</si>
  <si>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</si>
  <si>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</si>
  <si>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</si>
  <si>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</si>
  <si>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</si>
  <si>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</si>
  <si>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</si>
  <si>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</si>
  <si>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</si>
  <si>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</si>
  <si>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</si>
  <si>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</si>
  <si>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</si>
  <si>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</si>
  <si>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</si>
  <si>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</si>
  <si>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</si>
  <si>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</si>
  <si>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</si>
  <si>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</si>
  <si>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</si>
  <si>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</si>
  <si>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</si>
  <si>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</si>
  <si>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</si>
  <si>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</si>
  <si>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</si>
  <si>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</si>
  <si>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</si>
  <si>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</si>
  <si>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</si>
  <si>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</si>
  <si>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</si>
  <si>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</si>
  <si>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</si>
  <si>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</si>
  <si>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BANCO COMERCIAL DE PANAMA, S.A.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</si>
</sst>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F7" sqref="F7"/>
    </sheetView>
  </sheetViews>
  <sheetFormatPr defaultColWidth="11.421875" defaultRowHeight="12.75"/>
  <cols>
    <col min="1" max="1" width="22.421875" style="2" customWidth="1"/>
    <col min="2" max="2" width="12.57421875" style="2" bestFit="1" customWidth="1"/>
    <col min="3" max="3" width="8.421875" style="2" customWidth="1"/>
    <col min="4" max="4" width="8.57421875" style="2" customWidth="1"/>
    <col min="5" max="5" width="9.00390625" style="2" customWidth="1"/>
    <col min="6" max="6" width="8.28125" style="2" customWidth="1"/>
    <col min="7" max="7" width="10.140625" style="2" customWidth="1"/>
    <col min="8" max="8" width="8.7109375" style="2" customWidth="1"/>
    <col min="9" max="9" width="10.57421875" style="2" customWidth="1"/>
    <col min="10" max="10" width="13.140625" style="2" customWidth="1"/>
    <col min="11" max="11" width="12.57421875" style="2" customWidth="1"/>
    <col min="12" max="12" width="9.0039062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E3" s="14" t="s">
        <v>37</v>
      </c>
      <c r="F3" s="15"/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 t="s">
        <v>1</v>
      </c>
      <c r="F4" s="15"/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s="4" customFormat="1" ht="12.75">
      <c r="A7" s="16"/>
      <c r="B7" s="16"/>
      <c r="C7" s="16"/>
      <c r="D7" s="16"/>
      <c r="E7" s="16"/>
      <c r="F7" s="17"/>
      <c r="G7" s="17"/>
      <c r="H7" s="16"/>
      <c r="I7" s="16"/>
      <c r="J7" s="16"/>
      <c r="K7" s="16"/>
      <c r="L7" s="3"/>
    </row>
    <row r="8" spans="1:12" s="7" customFormat="1" ht="12.75">
      <c r="A8" s="5"/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  <c r="G8" s="6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</row>
    <row r="9" spans="1:12" s="4" customFormat="1" ht="12.75">
      <c r="A9" s="8" t="s">
        <v>13</v>
      </c>
      <c r="B9" s="9">
        <f aca="true" t="shared" si="0" ref="B9:H9">SUM(B10:B14)</f>
        <v>11030</v>
      </c>
      <c r="C9" s="9">
        <f t="shared" si="0"/>
        <v>3610</v>
      </c>
      <c r="D9" s="9">
        <f t="shared" si="0"/>
        <v>3786</v>
      </c>
      <c r="E9" s="9">
        <f t="shared" si="0"/>
        <v>3137</v>
      </c>
      <c r="F9" s="9">
        <f t="shared" si="0"/>
        <v>3601</v>
      </c>
      <c r="G9" s="9">
        <f t="shared" si="0"/>
        <v>4448</v>
      </c>
      <c r="H9" s="9">
        <f t="shared" si="0"/>
        <v>13431</v>
      </c>
      <c r="I9" s="9">
        <v>3859</v>
      </c>
      <c r="J9" s="9">
        <v>4273</v>
      </c>
      <c r="K9" s="9">
        <v>-6356</v>
      </c>
      <c r="L9" s="9">
        <f aca="true" t="shared" si="1" ref="L9:L32">SUM(B9:K9)</f>
        <v>44819</v>
      </c>
    </row>
    <row r="10" spans="1:12" s="4" customFormat="1" ht="12.75">
      <c r="A10" s="10" t="s">
        <v>14</v>
      </c>
      <c r="B10" s="11">
        <v>9756</v>
      </c>
      <c r="C10" s="11">
        <v>3203</v>
      </c>
      <c r="D10" s="11">
        <v>3395</v>
      </c>
      <c r="E10" s="11">
        <v>2726</v>
      </c>
      <c r="F10" s="11">
        <v>3216</v>
      </c>
      <c r="G10" s="11">
        <v>4088</v>
      </c>
      <c r="H10" s="11">
        <v>3572</v>
      </c>
      <c r="I10" s="11">
        <v>3508</v>
      </c>
      <c r="J10" s="11">
        <v>3672</v>
      </c>
      <c r="K10" s="11">
        <v>2915</v>
      </c>
      <c r="L10" s="11">
        <f t="shared" si="1"/>
        <v>40051</v>
      </c>
    </row>
    <row r="11" spans="1:12" s="4" customFormat="1" ht="12.75">
      <c r="A11" s="10" t="s">
        <v>15</v>
      </c>
      <c r="B11" s="11">
        <v>0</v>
      </c>
      <c r="C11" s="11">
        <v>337</v>
      </c>
      <c r="D11" s="11">
        <v>343</v>
      </c>
      <c r="E11" s="11">
        <v>340</v>
      </c>
      <c r="F11" s="11">
        <v>320</v>
      </c>
      <c r="G11" s="11">
        <v>307</v>
      </c>
      <c r="H11" s="11">
        <v>9794</v>
      </c>
      <c r="I11" s="11">
        <v>310</v>
      </c>
      <c r="J11" s="11">
        <v>285</v>
      </c>
      <c r="K11" s="11">
        <v>-9305</v>
      </c>
      <c r="L11" s="11">
        <f t="shared" si="1"/>
        <v>2731</v>
      </c>
    </row>
    <row r="12" spans="1:12" s="4" customFormat="1" ht="12.75">
      <c r="A12" s="10" t="s">
        <v>16</v>
      </c>
      <c r="B12" s="11">
        <v>1274</v>
      </c>
      <c r="C12" s="11">
        <v>70</v>
      </c>
      <c r="D12" s="11">
        <v>48</v>
      </c>
      <c r="E12" s="11">
        <v>71</v>
      </c>
      <c r="F12" s="11">
        <v>65</v>
      </c>
      <c r="G12" s="11">
        <v>53</v>
      </c>
      <c r="H12" s="11">
        <v>65</v>
      </c>
      <c r="I12" s="11">
        <v>41</v>
      </c>
      <c r="J12" s="11">
        <v>316</v>
      </c>
      <c r="K12" s="11">
        <v>34</v>
      </c>
      <c r="L12" s="11">
        <f t="shared" si="1"/>
        <v>2037</v>
      </c>
    </row>
    <row r="13" spans="1:12" s="4" customFormat="1" ht="12.75">
      <c r="A13" s="10" t="s">
        <v>17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0</v>
      </c>
    </row>
    <row r="15" spans="1:12" s="4" customFormat="1" ht="12.75">
      <c r="A15" s="8" t="s">
        <v>19</v>
      </c>
      <c r="B15" s="9">
        <f aca="true" t="shared" si="2" ref="B15:H15">+B16+B17</f>
        <v>7557</v>
      </c>
      <c r="C15" s="9">
        <f t="shared" si="2"/>
        <v>2489</v>
      </c>
      <c r="D15" s="9">
        <f t="shared" si="2"/>
        <v>2574</v>
      </c>
      <c r="E15" s="9">
        <f t="shared" si="2"/>
        <v>2473</v>
      </c>
      <c r="F15" s="9">
        <f t="shared" si="2"/>
        <v>2623</v>
      </c>
      <c r="G15" s="9">
        <f t="shared" si="2"/>
        <v>2591</v>
      </c>
      <c r="H15" s="9">
        <f t="shared" si="2"/>
        <v>12011</v>
      </c>
      <c r="I15" s="9">
        <v>2666</v>
      </c>
      <c r="J15" s="9">
        <v>2569</v>
      </c>
      <c r="K15" s="9">
        <v>-7112</v>
      </c>
      <c r="L15" s="9">
        <f t="shared" si="1"/>
        <v>30441</v>
      </c>
    </row>
    <row r="16" spans="1:12" s="4" customFormat="1" ht="12.75">
      <c r="A16" s="10" t="s">
        <v>20</v>
      </c>
      <c r="B16" s="11">
        <v>7557</v>
      </c>
      <c r="C16" s="11">
        <v>2489</v>
      </c>
      <c r="D16" s="11">
        <v>2574</v>
      </c>
      <c r="E16" s="11">
        <v>2473</v>
      </c>
      <c r="F16" s="11">
        <v>2623</v>
      </c>
      <c r="G16" s="11">
        <v>2591</v>
      </c>
      <c r="H16" s="11">
        <v>12011</v>
      </c>
      <c r="I16" s="11">
        <v>2666</v>
      </c>
      <c r="J16" s="11">
        <v>2569</v>
      </c>
      <c r="K16" s="11">
        <v>-7112</v>
      </c>
      <c r="L16" s="11">
        <f t="shared" si="1"/>
        <v>30441</v>
      </c>
    </row>
    <row r="17" spans="1:12" s="4" customFormat="1" ht="12.75">
      <c r="A17" s="10" t="s">
        <v>21</v>
      </c>
      <c r="B17" s="11">
        <v>0</v>
      </c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1:12" s="4" customFormat="1" ht="12.75">
      <c r="A18" s="8" t="s">
        <v>22</v>
      </c>
      <c r="B18" s="9">
        <f aca="true" t="shared" si="3" ref="B18:H18">B9-B15</f>
        <v>3473</v>
      </c>
      <c r="C18" s="9">
        <f t="shared" si="3"/>
        <v>1121</v>
      </c>
      <c r="D18" s="9">
        <f t="shared" si="3"/>
        <v>1212</v>
      </c>
      <c r="E18" s="9">
        <f t="shared" si="3"/>
        <v>664</v>
      </c>
      <c r="F18" s="9">
        <f t="shared" si="3"/>
        <v>978</v>
      </c>
      <c r="G18" s="9">
        <f t="shared" si="3"/>
        <v>1857</v>
      </c>
      <c r="H18" s="9">
        <f t="shared" si="3"/>
        <v>1420</v>
      </c>
      <c r="I18" s="9">
        <v>1193</v>
      </c>
      <c r="J18" s="9">
        <v>1704</v>
      </c>
      <c r="K18" s="9">
        <v>756</v>
      </c>
      <c r="L18" s="9">
        <f t="shared" si="1"/>
        <v>14378</v>
      </c>
    </row>
    <row r="19" spans="1:12" s="4" customFormat="1" ht="12.75">
      <c r="A19" s="8" t="s">
        <v>23</v>
      </c>
      <c r="B19" s="9">
        <f aca="true" t="shared" si="4" ref="B19:H19">SUM(B20:B23)</f>
        <v>1769</v>
      </c>
      <c r="C19" s="9">
        <f t="shared" si="4"/>
        <v>635</v>
      </c>
      <c r="D19" s="9">
        <f t="shared" si="4"/>
        <v>583</v>
      </c>
      <c r="E19" s="9">
        <f t="shared" si="4"/>
        <v>590</v>
      </c>
      <c r="F19" s="9">
        <f t="shared" si="4"/>
        <v>570</v>
      </c>
      <c r="G19" s="9">
        <f t="shared" si="4"/>
        <v>628</v>
      </c>
      <c r="H19" s="9">
        <f t="shared" si="4"/>
        <v>640</v>
      </c>
      <c r="I19" s="9">
        <v>596</v>
      </c>
      <c r="J19" s="9">
        <v>249</v>
      </c>
      <c r="K19" s="9">
        <v>1124</v>
      </c>
      <c r="L19" s="9">
        <f t="shared" si="1"/>
        <v>7384</v>
      </c>
    </row>
    <row r="20" spans="1:12" s="4" customFormat="1" ht="12.75">
      <c r="A20" s="10" t="s">
        <v>24</v>
      </c>
      <c r="B20" s="11">
        <v>1395</v>
      </c>
      <c r="C20" s="11">
        <v>511</v>
      </c>
      <c r="D20" s="11">
        <v>449</v>
      </c>
      <c r="E20" s="11">
        <v>481</v>
      </c>
      <c r="F20" s="11">
        <v>466</v>
      </c>
      <c r="G20" s="11">
        <v>475</v>
      </c>
      <c r="H20" s="11">
        <v>480</v>
      </c>
      <c r="I20" s="11">
        <v>502</v>
      </c>
      <c r="J20" s="11">
        <v>138</v>
      </c>
      <c r="K20" s="11">
        <v>426</v>
      </c>
      <c r="L20" s="11">
        <f t="shared" si="1"/>
        <v>5323</v>
      </c>
    </row>
    <row r="21" spans="1:12" s="4" customFormat="1" ht="12.75">
      <c r="A21" s="10" t="s">
        <v>25</v>
      </c>
      <c r="B21" s="11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2.75">
      <c r="A22" s="12" t="s">
        <v>26</v>
      </c>
      <c r="B22" s="11">
        <v>0</v>
      </c>
      <c r="C22" s="9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0</v>
      </c>
    </row>
    <row r="23" spans="1:12" s="4" customFormat="1" ht="12.75">
      <c r="A23" s="10" t="s">
        <v>27</v>
      </c>
      <c r="B23" s="11">
        <v>374</v>
      </c>
      <c r="C23" s="11">
        <v>124</v>
      </c>
      <c r="D23" s="11">
        <v>134</v>
      </c>
      <c r="E23" s="11">
        <v>109</v>
      </c>
      <c r="F23" s="11">
        <v>104</v>
      </c>
      <c r="G23" s="11">
        <v>153</v>
      </c>
      <c r="H23" s="11">
        <v>160</v>
      </c>
      <c r="I23" s="11">
        <v>94</v>
      </c>
      <c r="J23" s="11">
        <v>111</v>
      </c>
      <c r="K23" s="11">
        <v>698</v>
      </c>
      <c r="L23" s="11">
        <f t="shared" si="1"/>
        <v>2061</v>
      </c>
    </row>
    <row r="24" spans="1:12" s="4" customFormat="1" ht="12.75">
      <c r="A24" s="8" t="s">
        <v>28</v>
      </c>
      <c r="B24" s="9">
        <f aca="true" t="shared" si="5" ref="B24:H24">B18+B19</f>
        <v>5242</v>
      </c>
      <c r="C24" s="9">
        <f t="shared" si="5"/>
        <v>1756</v>
      </c>
      <c r="D24" s="9">
        <f t="shared" si="5"/>
        <v>1795</v>
      </c>
      <c r="E24" s="9">
        <f t="shared" si="5"/>
        <v>1254</v>
      </c>
      <c r="F24" s="9">
        <f t="shared" si="5"/>
        <v>1548</v>
      </c>
      <c r="G24" s="9">
        <f t="shared" si="5"/>
        <v>2485</v>
      </c>
      <c r="H24" s="9">
        <f t="shared" si="5"/>
        <v>2060</v>
      </c>
      <c r="I24" s="9">
        <v>1789</v>
      </c>
      <c r="J24" s="9">
        <v>1953</v>
      </c>
      <c r="K24" s="9">
        <v>1880</v>
      </c>
      <c r="L24" s="9">
        <f t="shared" si="1"/>
        <v>21762</v>
      </c>
    </row>
    <row r="25" spans="1:12" s="4" customFormat="1" ht="12.75">
      <c r="A25" s="8" t="s">
        <v>29</v>
      </c>
      <c r="B25" s="9">
        <f aca="true" t="shared" si="6" ref="B25:H25">SUM(B26:B29)</f>
        <v>3652</v>
      </c>
      <c r="C25" s="9">
        <f t="shared" si="6"/>
        <v>1506</v>
      </c>
      <c r="D25" s="9">
        <f t="shared" si="6"/>
        <v>1334</v>
      </c>
      <c r="E25" s="9">
        <f t="shared" si="6"/>
        <v>1273</v>
      </c>
      <c r="F25" s="9">
        <f t="shared" si="6"/>
        <v>1337</v>
      </c>
      <c r="G25" s="9">
        <f t="shared" si="6"/>
        <v>1546</v>
      </c>
      <c r="H25" s="9">
        <f t="shared" si="6"/>
        <v>1892</v>
      </c>
      <c r="I25" s="9">
        <v>1598</v>
      </c>
      <c r="J25" s="9">
        <v>1895</v>
      </c>
      <c r="K25" s="9">
        <v>1704</v>
      </c>
      <c r="L25" s="9">
        <f t="shared" si="1"/>
        <v>17737</v>
      </c>
    </row>
    <row r="26" spans="1:12" s="4" customFormat="1" ht="12.75">
      <c r="A26" s="10" t="s">
        <v>30</v>
      </c>
      <c r="B26" s="11">
        <v>2235</v>
      </c>
      <c r="C26" s="11">
        <v>904</v>
      </c>
      <c r="D26" s="11">
        <v>776</v>
      </c>
      <c r="E26" s="11">
        <v>828</v>
      </c>
      <c r="F26" s="11">
        <v>883</v>
      </c>
      <c r="G26" s="11">
        <v>928</v>
      </c>
      <c r="H26" s="11">
        <v>1026</v>
      </c>
      <c r="I26" s="11">
        <v>971</v>
      </c>
      <c r="J26" s="11">
        <v>1213</v>
      </c>
      <c r="K26" s="11">
        <v>1372</v>
      </c>
      <c r="L26" s="11">
        <f t="shared" si="1"/>
        <v>11136</v>
      </c>
    </row>
    <row r="27" spans="1:12" s="4" customFormat="1" ht="12.75">
      <c r="A27" s="10" t="s">
        <v>31</v>
      </c>
      <c r="B27" s="11">
        <v>284</v>
      </c>
      <c r="C27" s="11">
        <v>150</v>
      </c>
      <c r="D27" s="11">
        <v>170</v>
      </c>
      <c r="E27" s="11">
        <v>188</v>
      </c>
      <c r="F27" s="11">
        <v>316</v>
      </c>
      <c r="G27" s="11">
        <v>275</v>
      </c>
      <c r="H27" s="11">
        <v>225</v>
      </c>
      <c r="I27" s="11">
        <v>217</v>
      </c>
      <c r="J27" s="11">
        <v>222</v>
      </c>
      <c r="K27" s="11">
        <v>353</v>
      </c>
      <c r="L27" s="11">
        <f t="shared" si="1"/>
        <v>2400</v>
      </c>
    </row>
    <row r="28" spans="1:12" s="4" customFormat="1" ht="12.75">
      <c r="A28" s="10" t="s">
        <v>32</v>
      </c>
      <c r="B28" s="11">
        <v>510</v>
      </c>
      <c r="C28" s="11">
        <v>177</v>
      </c>
      <c r="D28" s="11">
        <v>189</v>
      </c>
      <c r="E28" s="11">
        <v>138</v>
      </c>
      <c r="F28" s="11">
        <v>150</v>
      </c>
      <c r="G28" s="11">
        <v>176</v>
      </c>
      <c r="H28" s="11">
        <v>156</v>
      </c>
      <c r="I28" s="11">
        <v>159</v>
      </c>
      <c r="J28" s="11">
        <v>338</v>
      </c>
      <c r="K28" s="11">
        <v>154</v>
      </c>
      <c r="L28" s="11">
        <f t="shared" si="1"/>
        <v>2147</v>
      </c>
    </row>
    <row r="29" spans="1:12" s="4" customFormat="1" ht="12.75">
      <c r="A29" s="10" t="s">
        <v>33</v>
      </c>
      <c r="B29" s="11">
        <v>623</v>
      </c>
      <c r="C29" s="11">
        <v>275</v>
      </c>
      <c r="D29" s="11">
        <v>199</v>
      </c>
      <c r="E29" s="11">
        <v>119</v>
      </c>
      <c r="F29" s="11">
        <v>-12</v>
      </c>
      <c r="G29" s="11">
        <v>167</v>
      </c>
      <c r="H29" s="11">
        <v>485</v>
      </c>
      <c r="I29" s="11">
        <v>251</v>
      </c>
      <c r="J29" s="11">
        <v>122</v>
      </c>
      <c r="K29" s="11">
        <v>-175</v>
      </c>
      <c r="L29" s="11">
        <f t="shared" si="1"/>
        <v>2054</v>
      </c>
    </row>
    <row r="30" spans="1:12" s="4" customFormat="1" ht="12.75">
      <c r="A30" s="8" t="s">
        <v>34</v>
      </c>
      <c r="B30" s="9">
        <f aca="true" t="shared" si="7" ref="B30:H30">B24-B25</f>
        <v>1590</v>
      </c>
      <c r="C30" s="9">
        <f t="shared" si="7"/>
        <v>250</v>
      </c>
      <c r="D30" s="9">
        <f t="shared" si="7"/>
        <v>461</v>
      </c>
      <c r="E30" s="9">
        <f t="shared" si="7"/>
        <v>-19</v>
      </c>
      <c r="F30" s="9">
        <f t="shared" si="7"/>
        <v>211</v>
      </c>
      <c r="G30" s="9">
        <f t="shared" si="7"/>
        <v>939</v>
      </c>
      <c r="H30" s="9">
        <f t="shared" si="7"/>
        <v>168</v>
      </c>
      <c r="I30" s="9">
        <v>191</v>
      </c>
      <c r="J30" s="9">
        <v>58</v>
      </c>
      <c r="K30" s="9">
        <v>176</v>
      </c>
      <c r="L30" s="9">
        <f t="shared" si="1"/>
        <v>4025</v>
      </c>
    </row>
    <row r="31" spans="1:12" s="4" customFormat="1" ht="12.75">
      <c r="A31" s="10" t="s">
        <v>35</v>
      </c>
      <c r="B31" s="11">
        <v>142</v>
      </c>
      <c r="C31" s="11">
        <v>52</v>
      </c>
      <c r="D31" s="11">
        <v>52</v>
      </c>
      <c r="E31" s="11">
        <v>52</v>
      </c>
      <c r="F31" s="11">
        <v>195</v>
      </c>
      <c r="G31" s="11">
        <v>273</v>
      </c>
      <c r="H31" s="11">
        <v>289</v>
      </c>
      <c r="I31" s="11">
        <v>219</v>
      </c>
      <c r="J31" s="11">
        <v>634</v>
      </c>
      <c r="K31" s="11">
        <v>197</v>
      </c>
      <c r="L31" s="11">
        <f t="shared" si="1"/>
        <v>2105</v>
      </c>
    </row>
    <row r="32" spans="1:12" s="4" customFormat="1" ht="12.75">
      <c r="A32" s="8" t="s">
        <v>36</v>
      </c>
      <c r="B32" s="13">
        <f aca="true" t="shared" si="8" ref="B32:H32">B30-B31</f>
        <v>1448</v>
      </c>
      <c r="C32" s="13">
        <f t="shared" si="8"/>
        <v>198</v>
      </c>
      <c r="D32" s="13">
        <f t="shared" si="8"/>
        <v>409</v>
      </c>
      <c r="E32" s="13">
        <f t="shared" si="8"/>
        <v>-71</v>
      </c>
      <c r="F32" s="13">
        <f t="shared" si="8"/>
        <v>16</v>
      </c>
      <c r="G32" s="13">
        <f t="shared" si="8"/>
        <v>666</v>
      </c>
      <c r="H32" s="13">
        <f t="shared" si="8"/>
        <v>-121</v>
      </c>
      <c r="I32" s="9">
        <v>-28</v>
      </c>
      <c r="J32" s="9">
        <v>-576</v>
      </c>
      <c r="K32" s="9">
        <v>-21</v>
      </c>
      <c r="L32" s="9">
        <f t="shared" si="1"/>
        <v>1920</v>
      </c>
    </row>
    <row r="33" s="4" customFormat="1" ht="12.75">
      <c r="L33" s="3"/>
    </row>
    <row r="34" s="4" customFormat="1" ht="12.75">
      <c r="L34" s="3"/>
    </row>
  </sheetData>
  <sheetProtection password="CD66" sheet="1" objects="1" scenarios="1"/>
  <printOptions horizontalCentered="1"/>
  <pageMargins left="0.36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2002-04-22T21:23:26Z</cp:lastPrinted>
  <dcterms:created xsi:type="dcterms:W3CDTF">2002-03-11T20:31:47Z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