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Q26" i="1" l="1"/>
  <c r="Q24" i="1"/>
  <c r="P24" i="1"/>
  <c r="Q22" i="1"/>
  <c r="P22" i="1"/>
  <c r="O26" i="1" l="1"/>
  <c r="O24" i="1"/>
  <c r="N24" i="1"/>
  <c r="M22" i="1" l="1"/>
  <c r="M24" i="1" s="1"/>
  <c r="M26" i="1" s="1"/>
  <c r="L22" i="1"/>
  <c r="L24" i="1" s="1"/>
  <c r="K22" i="1" l="1"/>
  <c r="K24" i="1" s="1"/>
  <c r="K26" i="1" s="1"/>
  <c r="J22" i="1"/>
  <c r="J24" i="1" s="1"/>
  <c r="I24" i="1" l="1"/>
  <c r="I22" i="1"/>
  <c r="H22" i="1"/>
  <c r="H24" i="1" s="1"/>
  <c r="G24" i="1" l="1"/>
  <c r="G22" i="1"/>
  <c r="F22" i="1"/>
  <c r="F24" i="1" s="1"/>
  <c r="E24" i="1" l="1"/>
  <c r="E26" i="1" s="1"/>
  <c r="E22" i="1"/>
  <c r="D22" i="1"/>
  <c r="D24" i="1" s="1"/>
</calcChain>
</file>

<file path=xl/sharedStrings.xml><?xml version="1.0" encoding="utf-8"?>
<sst xmlns="http://schemas.openxmlformats.org/spreadsheetml/2006/main" count="55" uniqueCount="33">
  <si>
    <t/>
  </si>
  <si>
    <t>MERCANTIL BANK (PANAMÁ), S.A.</t>
  </si>
  <si>
    <t>215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</si>
  <si>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</si>
  <si>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</si>
  <si>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</si>
  <si>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</si>
  <si>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</si>
  <si>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</si>
  <si>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</si>
  <si>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</si>
  <si>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</si>
  <si>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</si>
  <si>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</si>
  <si>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</si>
  <si>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</si>
  <si>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</si>
  <si>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</si>
  <si>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</si>
  <si>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</si>
  <si>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</si>
  <si>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</si>
  <si>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</si>
  <si>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</si>
  <si>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</si>
  <si>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</si>
  <si>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</si>
  <si>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</si>
  <si>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</si>
  <si>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 xml:space="preserve">TRIMESTRE III </t>
  </si>
  <si>
    <r>
      <t xml:space="preserve">2019 </t>
    </r>
    <r>
      <rPr>
        <vertAlign val="superscript"/>
        <sz val="8"/>
        <color theme="1"/>
        <rFont val="Arial"/>
        <family val="2"/>
      </rPr>
      <t>(1)</t>
    </r>
  </si>
  <si>
    <t>Cifras preliminares 2019</t>
  </si>
  <si>
    <t>ADECUACION DE CAPITAL
 A JUNIO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</si>
</sst>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0.00,,"/>
    <numFmt numFmtId="168" formatCode="#,###.00,,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43" fontId="7" fillId="0" borderId="13" xfId="1" applyFont="1" applyBorder="1" applyAlignment="1">
      <alignment horizontal="right" vertical="top"/>
    </xf>
    <xf numFmtId="166" fontId="7" fillId="0" borderId="13" xfId="0" applyNumberFormat="1" applyFont="1" applyBorder="1" applyAlignment="1">
      <alignment horizontal="right" vertical="top"/>
    </xf>
    <xf numFmtId="167" fontId="7" fillId="0" borderId="13" xfId="0" applyNumberFormat="1" applyFont="1" applyBorder="1" applyAlignment="1">
      <alignment horizontal="right" vertical="top"/>
    </xf>
    <xf numFmtId="0" fontId="9" fillId="0" borderId="0" xfId="0" applyFont="1"/>
    <xf numFmtId="0" fontId="0" fillId="0" borderId="0" xfId="0"/>
    <xf numFmtId="0" fontId="10" fillId="3" borderId="12" xfId="0" applyFont="1" applyFill="1" applyBorder="1" applyAlignment="1">
      <alignment horizontal="center" vertical="top"/>
    </xf>
    <xf numFmtId="167" fontId="10" fillId="3" borderId="12" xfId="0" applyNumberFormat="1" applyFont="1" applyFill="1" applyBorder="1" applyAlignment="1">
      <alignment horizontal="center" vertical="top"/>
    </xf>
    <xf numFmtId="4" fontId="0" fillId="0" borderId="0" xfId="0" applyNumberFormat="1"/>
    <xf numFmtId="166" fontId="7" fillId="0" borderId="13" xfId="0" applyNumberFormat="1" applyFont="1" applyBorder="1" applyAlignment="1">
      <alignment vertical="top"/>
    </xf>
    <xf numFmtId="165" fontId="7" fillId="0" borderId="13" xfId="0" applyNumberFormat="1" applyFont="1" applyBorder="1" applyAlignment="1">
      <alignment vertical="top"/>
    </xf>
    <xf numFmtId="165" fontId="6" fillId="0" borderId="13" xfId="0" applyNumberFormat="1" applyFont="1" applyBorder="1" applyAlignment="1">
      <alignment horizontal="right" vertical="top"/>
    </xf>
    <xf numFmtId="43" fontId="6" fillId="0" borderId="13" xfId="1" applyFont="1" applyBorder="1" applyAlignment="1">
      <alignment horizontal="center" vertical="top"/>
    </xf>
    <xf numFmtId="43" fontId="0" fillId="0" borderId="0" xfId="1" applyFont="1"/>
    <xf numFmtId="168" fontId="7" fillId="4" borderId="15" xfId="0" applyNumberFormat="1" applyFont="1" applyFill="1" applyBorder="1" applyAlignment="1">
      <alignment horizontal="right" vertical="center" wrapText="1"/>
    </xf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0" fontId="0" fillId="3" borderId="11" xfId="0" applyFill="1" applyBorder="1"/>
    <xf numFmtId="0" fontId="9" fillId="3" borderId="11" xfId="0" applyFont="1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6" xfId="0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vertical="top"/>
    </xf>
    <xf numFmtId="0" fontId="6" fillId="3" borderId="10" xfId="0" applyFont="1" applyFill="1" applyBorder="1"/>
    <xf numFmtId="0" fontId="6" fillId="3" borderId="1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P22" sqref="P22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5" width="6.140625" bestFit="1" customWidth="1"/>
    <col min="6" max="6" width="7.28515625" bestFit="1" customWidth="1"/>
    <col min="7" max="7" width="5.85546875" bestFit="1" customWidth="1"/>
    <col min="8" max="8" width="6.85546875" customWidth="1"/>
    <col min="9" max="9" width="5.7109375" bestFit="1" customWidth="1"/>
    <col min="10" max="10" width="6.140625" bestFit="1" customWidth="1"/>
    <col min="11" max="11" width="6" bestFit="1" customWidth="1"/>
    <col min="12" max="14" width="6.140625" bestFit="1" customWidth="1"/>
    <col min="15" max="15" width="5.85546875" bestFit="1" customWidth="1"/>
    <col min="16" max="16" width="6.140625" bestFit="1" customWidth="1"/>
    <col min="17" max="17" width="5.7109375" bestFit="1" customWidth="1"/>
    <col min="18" max="18" width="6.140625" bestFit="1" customWidth="1"/>
    <col min="19" max="19" width="5" bestFit="1" customWidth="1"/>
    <col min="20" max="20" width="6.140625" bestFit="1" customWidth="1"/>
    <col min="21" max="21" width="5" bestFit="1" customWidth="1"/>
  </cols>
  <sheetData>
    <row r="1" spans="1:21" x14ac:dyDescent="0.2">
      <c r="A1" s="21"/>
      <c r="B1" s="22"/>
      <c r="C1" s="22"/>
      <c r="D1" s="22"/>
      <c r="E1" s="22"/>
    </row>
    <row r="2" spans="1:21" x14ac:dyDescent="0.2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9.5" customHeight="1" x14ac:dyDescent="0.2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8.75" customHeight="1" x14ac:dyDescent="0.2">
      <c r="A4" s="25" t="s">
        <v>32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.75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8.7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12.75" customHeight="1" x14ac:dyDescent="0.2">
      <c r="A7" s="22"/>
      <c r="B7" s="22"/>
      <c r="C7" s="22"/>
      <c r="D7" s="22"/>
      <c r="E7" s="22"/>
      <c r="H7" s="15"/>
    </row>
    <row r="8" spans="1:21" ht="13.5" thickBot="1" x14ac:dyDescent="0.25">
      <c r="A8" s="26" t="s">
        <v>2</v>
      </c>
      <c r="B8" s="27"/>
      <c r="C8" s="27"/>
      <c r="D8" s="27"/>
      <c r="E8" s="27"/>
    </row>
    <row r="9" spans="1:21" ht="13.5" thickBot="1" x14ac:dyDescent="0.25">
      <c r="A9" s="28" t="s">
        <v>0</v>
      </c>
      <c r="B9" s="29"/>
      <c r="C9" s="30"/>
      <c r="D9" s="36">
        <v>2017</v>
      </c>
      <c r="E9" s="37"/>
      <c r="F9" s="17">
        <v>2018</v>
      </c>
      <c r="G9" s="18"/>
      <c r="H9" s="18"/>
      <c r="I9" s="18"/>
      <c r="J9" s="18"/>
      <c r="K9" s="18"/>
      <c r="L9" s="18"/>
      <c r="M9" s="19"/>
      <c r="N9" s="17" t="s">
        <v>30</v>
      </c>
      <c r="O9" s="18"/>
      <c r="P9" s="18"/>
      <c r="Q9" s="18"/>
      <c r="R9" s="18"/>
      <c r="S9" s="18"/>
      <c r="T9" s="18"/>
      <c r="U9" s="19"/>
    </row>
    <row r="10" spans="1:21" ht="13.5" thickBot="1" x14ac:dyDescent="0.25">
      <c r="A10" s="31"/>
      <c r="B10" s="22"/>
      <c r="C10" s="32"/>
      <c r="D10" s="17" t="s">
        <v>3</v>
      </c>
      <c r="E10" s="20"/>
      <c r="F10" s="17" t="s">
        <v>4</v>
      </c>
      <c r="G10" s="20"/>
      <c r="H10" s="17" t="s">
        <v>5</v>
      </c>
      <c r="I10" s="20"/>
      <c r="J10" s="17" t="s">
        <v>29</v>
      </c>
      <c r="K10" s="20"/>
      <c r="L10" s="17" t="s">
        <v>3</v>
      </c>
      <c r="M10" s="20"/>
      <c r="N10" s="17" t="s">
        <v>4</v>
      </c>
      <c r="O10" s="20"/>
      <c r="P10" s="17" t="s">
        <v>5</v>
      </c>
      <c r="Q10" s="20"/>
      <c r="R10" s="17" t="s">
        <v>29</v>
      </c>
      <c r="S10" s="20"/>
      <c r="T10" s="17" t="s">
        <v>3</v>
      </c>
      <c r="U10" s="20"/>
    </row>
    <row r="11" spans="1:21" ht="13.5" thickBot="1" x14ac:dyDescent="0.25">
      <c r="A11" s="33"/>
      <c r="B11" s="34"/>
      <c r="C11" s="35"/>
      <c r="D11" s="8" t="s">
        <v>6</v>
      </c>
      <c r="E11" s="9" t="s">
        <v>7</v>
      </c>
      <c r="F11" s="8" t="s">
        <v>6</v>
      </c>
      <c r="G11" s="8" t="s">
        <v>7</v>
      </c>
      <c r="H11" s="8" t="s">
        <v>6</v>
      </c>
      <c r="I11" s="8" t="s">
        <v>7</v>
      </c>
      <c r="J11" s="8" t="s">
        <v>6</v>
      </c>
      <c r="K11" s="8" t="s">
        <v>7</v>
      </c>
      <c r="L11" s="8" t="s">
        <v>6</v>
      </c>
      <c r="M11" s="9" t="s">
        <v>7</v>
      </c>
      <c r="N11" s="8" t="s">
        <v>6</v>
      </c>
      <c r="O11" s="8" t="s">
        <v>7</v>
      </c>
      <c r="P11" s="8" t="s">
        <v>6</v>
      </c>
      <c r="Q11" s="8" t="s">
        <v>7</v>
      </c>
      <c r="R11" s="8" t="s">
        <v>6</v>
      </c>
      <c r="S11" s="8" t="s">
        <v>7</v>
      </c>
      <c r="T11" s="8" t="s">
        <v>6</v>
      </c>
      <c r="U11" s="9" t="s">
        <v>7</v>
      </c>
    </row>
    <row r="12" spans="1:21" ht="13.5" thickBot="1" x14ac:dyDescent="0.25">
      <c r="A12" s="38" t="s">
        <v>8</v>
      </c>
      <c r="B12" s="39"/>
      <c r="C12" s="40"/>
      <c r="D12" s="4">
        <v>82828985.670000002</v>
      </c>
      <c r="E12" s="5">
        <v>0</v>
      </c>
      <c r="F12" s="11">
        <v>74982311.109999999</v>
      </c>
      <c r="G12" s="11">
        <v>0</v>
      </c>
      <c r="H12" s="13">
        <v>73.616466709999997</v>
      </c>
      <c r="I12" s="13">
        <v>0</v>
      </c>
      <c r="J12" s="16">
        <v>86317293.319999993</v>
      </c>
      <c r="K12" s="13">
        <v>0</v>
      </c>
      <c r="L12" s="4">
        <v>88240091.879999995</v>
      </c>
      <c r="M12" s="5">
        <v>0</v>
      </c>
      <c r="N12" s="11">
        <v>113440569.52</v>
      </c>
      <c r="O12" s="11">
        <v>0</v>
      </c>
      <c r="P12" s="13">
        <v>108.06959898000001</v>
      </c>
      <c r="Q12" s="13">
        <v>0</v>
      </c>
      <c r="R12" s="16"/>
      <c r="S12" s="13"/>
      <c r="T12" s="4"/>
      <c r="U12" s="5"/>
    </row>
    <row r="13" spans="1:21" ht="13.5" thickBot="1" x14ac:dyDescent="0.25">
      <c r="A13" s="38" t="s">
        <v>9</v>
      </c>
      <c r="B13" s="39"/>
      <c r="C13" s="40"/>
      <c r="D13" s="4">
        <v>43068359.219999999</v>
      </c>
      <c r="E13" s="5">
        <v>4306835.92</v>
      </c>
      <c r="F13" s="11">
        <v>47387623.759999998</v>
      </c>
      <c r="G13" s="11">
        <v>4738762.38</v>
      </c>
      <c r="H13" s="13">
        <v>20.119564710000002</v>
      </c>
      <c r="I13" s="13">
        <v>2.0119564799999998</v>
      </c>
      <c r="J13" s="16">
        <v>31457448.52</v>
      </c>
      <c r="K13" s="16">
        <v>3145744.85</v>
      </c>
      <c r="L13" s="4">
        <v>14739225.630000001</v>
      </c>
      <c r="M13" s="5">
        <v>1473922.56</v>
      </c>
      <c r="N13" s="11">
        <v>9986165.6900000013</v>
      </c>
      <c r="O13" s="11">
        <v>998616.56</v>
      </c>
      <c r="P13" s="13">
        <v>24.651761080000004</v>
      </c>
      <c r="Q13" s="13">
        <v>2.4651761099999998</v>
      </c>
      <c r="R13" s="16"/>
      <c r="S13" s="16"/>
      <c r="T13" s="4"/>
      <c r="U13" s="5"/>
    </row>
    <row r="14" spans="1:21" ht="13.5" thickBot="1" x14ac:dyDescent="0.25">
      <c r="A14" s="38" t="s">
        <v>10</v>
      </c>
      <c r="B14" s="39"/>
      <c r="C14" s="40"/>
      <c r="D14" s="13">
        <v>0</v>
      </c>
      <c r="E14" s="13">
        <v>0</v>
      </c>
      <c r="F14" s="11">
        <v>0</v>
      </c>
      <c r="G14" s="11">
        <v>0</v>
      </c>
      <c r="H14" s="13">
        <v>0</v>
      </c>
      <c r="I14" s="13">
        <v>0</v>
      </c>
      <c r="J14" s="13">
        <v>0</v>
      </c>
      <c r="K14" s="13">
        <v>0</v>
      </c>
      <c r="L14" s="4">
        <v>42049804.420000002</v>
      </c>
      <c r="M14" s="5">
        <v>8409960.879999999</v>
      </c>
      <c r="N14" s="11">
        <v>7832202.2599999998</v>
      </c>
      <c r="O14" s="11">
        <v>1566440.45</v>
      </c>
      <c r="P14" s="13">
        <v>20.747565179999999</v>
      </c>
      <c r="Q14" s="13">
        <v>4.1495130299999996</v>
      </c>
      <c r="R14" s="13"/>
      <c r="S14" s="13"/>
      <c r="T14" s="4"/>
      <c r="U14" s="5"/>
    </row>
    <row r="15" spans="1:21" ht="13.5" thickBot="1" x14ac:dyDescent="0.25">
      <c r="A15" s="38" t="s">
        <v>11</v>
      </c>
      <c r="B15" s="39"/>
      <c r="C15" s="40"/>
      <c r="D15" s="4">
        <v>24133139.379999999</v>
      </c>
      <c r="E15" s="5">
        <v>8446598.7799999993</v>
      </c>
      <c r="F15" s="11">
        <v>22569717.879999999</v>
      </c>
      <c r="G15" s="11">
        <v>7899401.2599999998</v>
      </c>
      <c r="H15" s="13">
        <v>21.818063300000002</v>
      </c>
      <c r="I15" s="13">
        <v>7.6363221599999989</v>
      </c>
      <c r="J15" s="16">
        <v>23565180.489999998</v>
      </c>
      <c r="K15" s="16">
        <v>8247813.1699999999</v>
      </c>
      <c r="L15" s="4">
        <v>24117374.329999998</v>
      </c>
      <c r="M15" s="5">
        <v>8441081.0199999996</v>
      </c>
      <c r="N15" s="11">
        <v>25501642.010000002</v>
      </c>
      <c r="O15" s="11">
        <v>8925574.709999999</v>
      </c>
      <c r="P15" s="13">
        <v>27.388571779999999</v>
      </c>
      <c r="Q15" s="13">
        <v>9.5860001200000013</v>
      </c>
      <c r="R15" s="16"/>
      <c r="S15" s="16"/>
      <c r="T15" s="4"/>
      <c r="U15" s="5"/>
    </row>
    <row r="16" spans="1:21" ht="13.5" thickBot="1" x14ac:dyDescent="0.25">
      <c r="A16" s="38" t="s">
        <v>12</v>
      </c>
      <c r="B16" s="39"/>
      <c r="C16" s="40"/>
      <c r="D16" s="4">
        <v>42293455.100000001</v>
      </c>
      <c r="E16" s="5">
        <v>21146727.580000002</v>
      </c>
      <c r="F16" s="11">
        <v>64784089.280000001</v>
      </c>
      <c r="G16" s="11">
        <v>32392044.650000002</v>
      </c>
      <c r="H16" s="13">
        <v>59.823503150000001</v>
      </c>
      <c r="I16" s="13">
        <v>29.911751600000002</v>
      </c>
      <c r="J16" s="16">
        <v>56634742.490000002</v>
      </c>
      <c r="K16" s="16">
        <v>28317371.27</v>
      </c>
      <c r="L16" s="4">
        <v>54697144.159999996</v>
      </c>
      <c r="M16" s="5">
        <v>27348572.089999996</v>
      </c>
      <c r="N16" s="11">
        <v>62339111.020000003</v>
      </c>
      <c r="O16" s="11">
        <v>31169555.510000002</v>
      </c>
      <c r="P16" s="13">
        <v>57.3155067</v>
      </c>
      <c r="Q16" s="13">
        <v>28.657753380000003</v>
      </c>
      <c r="R16" s="16"/>
      <c r="S16" s="16"/>
      <c r="T16" s="4"/>
      <c r="U16" s="5"/>
    </row>
    <row r="17" spans="1:21" ht="13.5" thickBot="1" x14ac:dyDescent="0.25">
      <c r="A17" s="38" t="s">
        <v>13</v>
      </c>
      <c r="B17" s="39"/>
      <c r="C17" s="40"/>
      <c r="D17" s="4">
        <v>239793356.18000001</v>
      </c>
      <c r="E17" s="5">
        <v>239793356.18000001</v>
      </c>
      <c r="F17" s="11">
        <v>241241423.66</v>
      </c>
      <c r="G17" s="11">
        <v>241241423.66</v>
      </c>
      <c r="H17" s="13">
        <v>278.99426813999997</v>
      </c>
      <c r="I17" s="13">
        <v>278.99426813999997</v>
      </c>
      <c r="J17" s="16">
        <v>289716361.26999998</v>
      </c>
      <c r="K17" s="16">
        <v>289716361.26999998</v>
      </c>
      <c r="L17" s="4">
        <v>319962001.25</v>
      </c>
      <c r="M17" s="5">
        <v>319962001.25</v>
      </c>
      <c r="N17" s="11">
        <v>349046816.47000003</v>
      </c>
      <c r="O17" s="11">
        <v>349046816.47000003</v>
      </c>
      <c r="P17" s="13">
        <v>377.85272666000003</v>
      </c>
      <c r="Q17" s="13">
        <v>377.85272666000003</v>
      </c>
      <c r="R17" s="16"/>
      <c r="S17" s="16"/>
      <c r="T17" s="4"/>
      <c r="U17" s="5"/>
    </row>
    <row r="18" spans="1:21" ht="13.5" thickBot="1" x14ac:dyDescent="0.25">
      <c r="A18" s="38" t="s">
        <v>14</v>
      </c>
      <c r="B18" s="39"/>
      <c r="C18" s="40"/>
      <c r="D18" s="4">
        <v>450625.11</v>
      </c>
      <c r="E18" s="5">
        <v>563281.39</v>
      </c>
      <c r="F18" s="11">
        <v>550807.94999999995</v>
      </c>
      <c r="G18" s="11">
        <v>688509.93</v>
      </c>
      <c r="H18" s="13">
        <v>1.07640723</v>
      </c>
      <c r="I18" s="13">
        <v>1.34550904</v>
      </c>
      <c r="J18" s="16">
        <v>1610110.68</v>
      </c>
      <c r="K18" s="16">
        <v>2012638.35</v>
      </c>
      <c r="L18" s="4">
        <v>1050824.8799999999</v>
      </c>
      <c r="M18" s="5">
        <v>1313531.1000000001</v>
      </c>
      <c r="N18" s="11">
        <v>1220195.55</v>
      </c>
      <c r="O18" s="11">
        <v>1525244.44</v>
      </c>
      <c r="P18" s="13">
        <v>2.02005379</v>
      </c>
      <c r="Q18" s="13">
        <v>2.5250672400000003</v>
      </c>
      <c r="R18" s="16"/>
      <c r="S18" s="16"/>
      <c r="T18" s="4"/>
      <c r="U18" s="5"/>
    </row>
    <row r="19" spans="1:21" s="2" customFormat="1" ht="13.5" thickBot="1" x14ac:dyDescent="0.25">
      <c r="A19" s="38" t="s">
        <v>20</v>
      </c>
      <c r="B19" s="39"/>
      <c r="C19" s="40"/>
      <c r="D19" s="4">
        <v>845162.44</v>
      </c>
      <c r="E19" s="5">
        <v>1267743.6599999999</v>
      </c>
      <c r="F19" s="11">
        <v>839840.65</v>
      </c>
      <c r="G19" s="11">
        <v>1259760.99</v>
      </c>
      <c r="H19" s="14">
        <v>0.55243193000000002</v>
      </c>
      <c r="I19" s="14">
        <v>0.82864791000000004</v>
      </c>
      <c r="J19" s="16">
        <v>1555007.32</v>
      </c>
      <c r="K19" s="16">
        <v>2332510.9900000002</v>
      </c>
      <c r="L19" s="4">
        <v>36973.040000000001</v>
      </c>
      <c r="M19" s="5">
        <v>55459.57</v>
      </c>
      <c r="N19" s="11">
        <v>185723.64</v>
      </c>
      <c r="O19" s="11">
        <v>278585.46999999997</v>
      </c>
      <c r="P19" s="14">
        <v>0.90952758999999994</v>
      </c>
      <c r="Q19" s="14">
        <v>1.36429139</v>
      </c>
      <c r="R19" s="16"/>
      <c r="S19" s="16"/>
      <c r="T19" s="4"/>
      <c r="U19" s="5"/>
    </row>
    <row r="20" spans="1:21" s="2" customFormat="1" ht="13.5" thickBot="1" x14ac:dyDescent="0.25">
      <c r="A20" s="38" t="s">
        <v>21</v>
      </c>
      <c r="B20" s="39"/>
      <c r="C20" s="40"/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/>
      <c r="S20" s="11"/>
      <c r="T20" s="11"/>
      <c r="U20" s="11"/>
    </row>
    <row r="21" spans="1:21" s="2" customFormat="1" ht="13.5" thickBot="1" x14ac:dyDescent="0.25">
      <c r="A21" s="38" t="s">
        <v>22</v>
      </c>
      <c r="B21" s="39"/>
      <c r="C21" s="40"/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/>
      <c r="S21" s="11"/>
      <c r="T21" s="11"/>
      <c r="U21" s="11"/>
    </row>
    <row r="22" spans="1:21" ht="13.5" thickBot="1" x14ac:dyDescent="0.25">
      <c r="A22" s="38" t="s">
        <v>15</v>
      </c>
      <c r="B22" s="39"/>
      <c r="C22" s="40"/>
      <c r="D22" s="4">
        <f>+SUM(D12:D21)</f>
        <v>433413083.10000002</v>
      </c>
      <c r="E22" s="4">
        <f>+SUM(E12:E21)</f>
        <v>275524543.51000005</v>
      </c>
      <c r="F22" s="11">
        <f>+SUM(F12:F21)</f>
        <v>452355814.28999996</v>
      </c>
      <c r="G22" s="11">
        <f>+SUM(G12:G21)</f>
        <v>288219902.87</v>
      </c>
      <c r="H22" s="13">
        <f>(+SUM(H12:H21))</f>
        <v>456.00070516999995</v>
      </c>
      <c r="I22" s="13">
        <f>(+SUM(I12:I21))</f>
        <v>320.72845532999997</v>
      </c>
      <c r="J22" s="16">
        <f>SUM(J12:J21)</f>
        <v>490856144.08999997</v>
      </c>
      <c r="K22" s="16">
        <f>SUM(K12:K21)</f>
        <v>333772439.90000004</v>
      </c>
      <c r="L22" s="4">
        <f>SUM(L12:L21)</f>
        <v>544893439.58999991</v>
      </c>
      <c r="M22" s="4">
        <f>SUM(M12:M21)</f>
        <v>367004528.47000003</v>
      </c>
      <c r="N22" s="11">
        <v>569552426.15999997</v>
      </c>
      <c r="O22" s="11">
        <v>393510833.61000001</v>
      </c>
      <c r="P22" s="13">
        <f>SUM(P12:P21)</f>
        <v>618.9553117600002</v>
      </c>
      <c r="Q22" s="13">
        <f>SUM(Q12:Q21)</f>
        <v>426.60052793000006</v>
      </c>
      <c r="R22" s="16"/>
      <c r="S22" s="16"/>
      <c r="T22" s="4"/>
      <c r="U22" s="4"/>
    </row>
    <row r="23" spans="1:21" ht="13.5" thickBot="1" x14ac:dyDescent="0.25">
      <c r="A23" s="38" t="s">
        <v>16</v>
      </c>
      <c r="B23" s="39"/>
      <c r="C23" s="40"/>
      <c r="D23" s="4">
        <v>-7590127.2700000014</v>
      </c>
      <c r="E23" s="5">
        <v>0</v>
      </c>
      <c r="F23" s="11">
        <v>-7132145.4000000004</v>
      </c>
      <c r="G23" s="11">
        <v>0</v>
      </c>
      <c r="H23" s="13">
        <v>-7.3244971599999991</v>
      </c>
      <c r="I23" s="13">
        <v>0</v>
      </c>
      <c r="J23" s="16">
        <v>-7771400.0599999996</v>
      </c>
      <c r="K23" s="5">
        <v>0</v>
      </c>
      <c r="L23" s="4">
        <v>-7236195.6599999992</v>
      </c>
      <c r="M23" s="5">
        <v>0</v>
      </c>
      <c r="N23" s="11">
        <v>-7564410.7999999998</v>
      </c>
      <c r="O23" s="11">
        <v>0</v>
      </c>
      <c r="P23" s="13">
        <v>-7.8383201199999997</v>
      </c>
      <c r="Q23" s="13">
        <v>0</v>
      </c>
      <c r="R23" s="16"/>
      <c r="S23" s="5"/>
      <c r="T23" s="4"/>
      <c r="U23" s="5"/>
    </row>
    <row r="24" spans="1:21" ht="13.5" thickBot="1" x14ac:dyDescent="0.25">
      <c r="A24" s="38" t="s">
        <v>17</v>
      </c>
      <c r="B24" s="39"/>
      <c r="C24" s="40"/>
      <c r="D24" s="4">
        <f>+D22+D23</f>
        <v>425822955.83000004</v>
      </c>
      <c r="E24" s="5">
        <f>+E22+D23</f>
        <v>267934416.24000004</v>
      </c>
      <c r="F24" s="11">
        <f>+F22+F23</f>
        <v>445223668.88999999</v>
      </c>
      <c r="G24" s="11">
        <f>+G22+F23</f>
        <v>281087757.47000003</v>
      </c>
      <c r="H24" s="13">
        <f>(+H22+H23)</f>
        <v>448.67620800999993</v>
      </c>
      <c r="I24" s="13">
        <f>(+I22+H23)</f>
        <v>313.40395816999995</v>
      </c>
      <c r="J24" s="16">
        <f>+J22+J23</f>
        <v>483084744.02999997</v>
      </c>
      <c r="K24" s="16">
        <f>+K22+J23</f>
        <v>326001039.84000003</v>
      </c>
      <c r="L24" s="4">
        <f>+L22+L23</f>
        <v>537657243.92999995</v>
      </c>
      <c r="M24" s="5">
        <f>+M22+L23</f>
        <v>359768332.81</v>
      </c>
      <c r="N24" s="11">
        <f>+N22+N23</f>
        <v>561988015.36000001</v>
      </c>
      <c r="O24" s="11">
        <f>+O22+N23</f>
        <v>385946422.81</v>
      </c>
      <c r="P24" s="13">
        <f>+P22+P23</f>
        <v>611.11699164000015</v>
      </c>
      <c r="Q24" s="13">
        <f>+Q22+P23</f>
        <v>418.76220781000006</v>
      </c>
      <c r="R24" s="16"/>
      <c r="S24" s="16"/>
      <c r="T24" s="4"/>
      <c r="U24" s="5"/>
    </row>
    <row r="25" spans="1:21" ht="13.5" thickBot="1" x14ac:dyDescent="0.25">
      <c r="A25" s="38" t="s">
        <v>18</v>
      </c>
      <c r="B25" s="39"/>
      <c r="C25" s="40"/>
      <c r="D25" s="4">
        <v>42634849.849999994</v>
      </c>
      <c r="E25" s="5">
        <v>0</v>
      </c>
      <c r="F25" s="11">
        <v>42951301.509999998</v>
      </c>
      <c r="G25" s="11">
        <v>0</v>
      </c>
      <c r="H25" s="13">
        <v>42.982873700000006</v>
      </c>
      <c r="I25" s="13">
        <v>0</v>
      </c>
      <c r="J25" s="16">
        <v>45563205.879999995</v>
      </c>
      <c r="K25" s="5">
        <v>0</v>
      </c>
      <c r="L25" s="4">
        <v>45900291.75999999</v>
      </c>
      <c r="M25" s="5">
        <v>0</v>
      </c>
      <c r="N25" s="11">
        <v>48145202.129999995</v>
      </c>
      <c r="O25" s="11">
        <v>0</v>
      </c>
      <c r="P25" s="13">
        <v>50.360115410000006</v>
      </c>
      <c r="Q25" s="13">
        <v>0</v>
      </c>
      <c r="R25" s="16"/>
      <c r="S25" s="5"/>
      <c r="T25" s="4"/>
      <c r="U25" s="5"/>
    </row>
    <row r="26" spans="1:21" ht="13.5" thickBot="1" x14ac:dyDescent="0.25">
      <c r="A26" s="38" t="s">
        <v>19</v>
      </c>
      <c r="B26" s="39"/>
      <c r="C26" s="40"/>
      <c r="D26" s="1">
        <v>0</v>
      </c>
      <c r="E26" s="3">
        <f>+D25/E24*100</f>
        <v>15.912420079625075</v>
      </c>
      <c r="F26" s="12">
        <v>0</v>
      </c>
      <c r="G26" s="12">
        <v>15.280388550747931</v>
      </c>
      <c r="H26" s="1">
        <v>0</v>
      </c>
      <c r="I26" s="13">
        <v>13.714847110094496</v>
      </c>
      <c r="J26" s="11">
        <v>0</v>
      </c>
      <c r="K26" s="3">
        <f>+J25/K24*100</f>
        <v>13.976398941047009</v>
      </c>
      <c r="L26" s="1">
        <v>0</v>
      </c>
      <c r="M26" s="3">
        <f>+L25/M24*100</f>
        <v>12.758291259681476</v>
      </c>
      <c r="N26" s="12">
        <v>0</v>
      </c>
      <c r="O26" s="12">
        <f>+N25/O24*100</f>
        <v>12.474581777300655</v>
      </c>
      <c r="P26" s="1">
        <v>0</v>
      </c>
      <c r="Q26" s="13">
        <f>+P25/Q24*100</f>
        <v>12.025945625171911</v>
      </c>
      <c r="R26" s="11"/>
      <c r="S26" s="3"/>
      <c r="T26" s="1"/>
      <c r="U26" s="3"/>
    </row>
    <row r="27" spans="1:21" ht="12.75" customHeight="1" x14ac:dyDescent="0.2">
      <c r="D27" s="10"/>
      <c r="F27" s="7"/>
      <c r="G27" s="7"/>
      <c r="H27" s="7"/>
      <c r="I27" s="7"/>
      <c r="J27" s="7"/>
      <c r="K27" s="7"/>
      <c r="L27" s="7"/>
      <c r="M27" s="7"/>
    </row>
    <row r="28" spans="1:21" ht="12.75" customHeight="1" x14ac:dyDescent="0.2">
      <c r="A28" s="6" t="s">
        <v>23</v>
      </c>
      <c r="B28" s="6"/>
      <c r="C28" s="6"/>
      <c r="D28" s="6"/>
      <c r="E28" s="6"/>
      <c r="F28" s="6"/>
      <c r="G28" s="6"/>
    </row>
    <row r="29" spans="1:21" ht="12.75" customHeight="1" x14ac:dyDescent="0.2">
      <c r="A29" s="6" t="s">
        <v>24</v>
      </c>
      <c r="B29" s="6" t="s">
        <v>31</v>
      </c>
      <c r="C29" s="6"/>
      <c r="D29" s="6"/>
      <c r="E29" s="6"/>
      <c r="F29" s="6"/>
      <c r="G29" s="6"/>
    </row>
    <row r="30" spans="1:21" ht="12.75" customHeight="1" x14ac:dyDescent="0.2">
      <c r="A30" s="6" t="s">
        <v>25</v>
      </c>
      <c r="B30" s="6" t="s">
        <v>26</v>
      </c>
      <c r="C30" s="6"/>
      <c r="D30" s="6"/>
      <c r="E30" s="6"/>
      <c r="F30" s="6"/>
      <c r="G30" s="6"/>
    </row>
    <row r="31" spans="1:21" ht="12.75" customHeight="1" x14ac:dyDescent="0.2">
      <c r="A31" t="s">
        <v>27</v>
      </c>
      <c r="B31" t="s">
        <v>28</v>
      </c>
    </row>
  </sheetData>
  <mergeCells count="34">
    <mergeCell ref="F9:M9"/>
    <mergeCell ref="F10:G10"/>
    <mergeCell ref="H10:I10"/>
    <mergeCell ref="J10:K10"/>
    <mergeCell ref="L10:M10"/>
    <mergeCell ref="A25:C25"/>
    <mergeCell ref="A26:C26"/>
    <mergeCell ref="A17:C17"/>
    <mergeCell ref="A18:C18"/>
    <mergeCell ref="A19:C19"/>
    <mergeCell ref="A22:C22"/>
    <mergeCell ref="A23:C23"/>
    <mergeCell ref="A20:C20"/>
    <mergeCell ref="A21:C21"/>
    <mergeCell ref="A13:C13"/>
    <mergeCell ref="A14:C14"/>
    <mergeCell ref="A15:C15"/>
    <mergeCell ref="A16:C16"/>
    <mergeCell ref="A24:C24"/>
    <mergeCell ref="A8:E8"/>
    <mergeCell ref="A9:C11"/>
    <mergeCell ref="D9:E9"/>
    <mergeCell ref="D10:E10"/>
    <mergeCell ref="A12:C12"/>
    <mergeCell ref="A1:E1"/>
    <mergeCell ref="A7:E7"/>
    <mergeCell ref="A3:U3"/>
    <mergeCell ref="A4:U6"/>
    <mergeCell ref="A2:U2"/>
    <mergeCell ref="N9:U9"/>
    <mergeCell ref="N10:O10"/>
    <mergeCell ref="P10:Q10"/>
    <mergeCell ref="R10:S10"/>
    <mergeCell ref="T10:U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FERNANDEZ, KATHIUSKA</cp:lastModifiedBy>
  <dcterms:created xsi:type="dcterms:W3CDTF">2017-03-23T14:33:03Z</dcterms:created>
  <dcterms:modified xsi:type="dcterms:W3CDTF">2019-08-19T17:08:22Z</dcterms:modified>
</cp:coreProperties>
</file>