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42F67A48-9195-4FD0-A170-5C93E800FAAA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1" l="1"/>
  <c r="L23" i="1"/>
  <c r="J23" i="1"/>
  <c r="H23" i="1"/>
  <c r="F23" i="1"/>
  <c r="D23" i="1"/>
  <c r="E22" i="1"/>
  <c r="F22" i="1"/>
  <c r="G22" i="1"/>
  <c r="H22" i="1"/>
  <c r="I22" i="1"/>
  <c r="J22" i="1"/>
  <c r="K22" i="1"/>
  <c r="L22" i="1"/>
  <c r="M22" i="1"/>
  <c r="N22" i="1"/>
  <c r="O22" i="1"/>
  <c r="E24" i="1" l="1"/>
  <c r="E26" i="1" s="1"/>
  <c r="L24" i="1"/>
  <c r="M24" i="1"/>
  <c r="M26" i="1" s="1"/>
  <c r="J24" i="1"/>
  <c r="K24" i="1"/>
  <c r="K26" i="1" s="1"/>
  <c r="F24" i="1"/>
  <c r="G24" i="1"/>
  <c r="G26" i="1" s="1"/>
  <c r="O24" i="1"/>
  <c r="N24" i="1"/>
  <c r="I24" i="1"/>
  <c r="I26" i="1" s="1"/>
  <c r="H24" i="1"/>
  <c r="O26" i="1"/>
  <c r="D22" i="1" l="1"/>
  <c r="D24" i="1" s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<sst xmlns="http://schemas.openxmlformats.org/spreadsheetml/2006/main" count="55" uniqueCount="34">
  <si>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</si>
  <si>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</si>
  <si>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</si>
  <si>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</si>
  <si>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</si>
  <si>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</si>
  <si>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</si>
  <si>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</si>
  <si>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</si>
  <si>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</si>
  <si>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</si>
  <si>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</si>
  <si>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</si>
  <si>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</si>
  <si>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</si>
  <si>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</si>
  <si>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</si>
  <si>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</si>
  <si>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</si>
  <si>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</si>
  <si>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</si>
  <si>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</si>
  <si>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</si>
  <si>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</si>
  <si>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</si>
  <si>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</si>
  <si>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</si>
  <si>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</si>
  <si>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</si>
  <si>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</si>
  <si>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</si>
  <si>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ADECUACION DE CAPITAL
 A MARZO 2019
( en millones de balboas)</t>
  </si>
  <si>
    <t>2019 (1)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</si>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</sst>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7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164" fontId="5" fillId="0" borderId="13" xfId="2" applyFont="1" applyBorder="1" applyAlignment="1">
      <alignment horizontal="right" vertical="top"/>
    </xf>
    <xf numFmtId="164" fontId="5" fillId="0" borderId="0" xfId="2" applyFont="1"/>
    <xf numFmtId="167" fontId="5" fillId="0" borderId="13" xfId="2" applyNumberFormat="1" applyFont="1" applyBorder="1" applyAlignment="1">
      <alignment horizontal="right" vertical="top"/>
    </xf>
    <xf numFmtId="167" fontId="6" fillId="4" borderId="18" xfId="2" applyNumberFormat="1" applyFont="1" applyFill="1" applyBorder="1" applyAlignment="1">
      <alignment horizontal="right" vertical="center" wrapText="1"/>
    </xf>
    <xf numFmtId="164" fontId="0" fillId="0" borderId="0" xfId="2" applyFont="1"/>
    <xf numFmtId="164" fontId="14" fillId="5" borderId="13" xfId="2" applyFont="1" applyFill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T10" sqref="T10:U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140625" bestFit="1" customWidth="1"/>
    <col min="5" max="5" width="6" bestFit="1" customWidth="1"/>
    <col min="6" max="6" width="6.140625" bestFit="1" customWidth="1"/>
    <col min="7" max="7" width="6" bestFit="1" customWidth="1"/>
    <col min="8" max="8" width="6.140625" bestFit="1" customWidth="1"/>
    <col min="9" max="9" width="6" bestFit="1" customWidth="1"/>
    <col min="10" max="10" width="6.140625" bestFit="1" customWidth="1"/>
    <col min="11" max="11" width="6" bestFit="1" customWidth="1"/>
    <col min="12" max="12" width="6.140625" bestFit="1" customWidth="1"/>
    <col min="13" max="13" width="6" bestFit="1" customWidth="1"/>
    <col min="14" max="14" width="6.140625" bestFit="1" customWidth="1"/>
    <col min="15" max="15" width="6" bestFit="1" customWidth="1"/>
    <col min="16" max="17" width="11.7109375" bestFit="1" customWidth="1"/>
    <col min="18" max="19" width="8.28515625" customWidth="1"/>
    <col min="20" max="20" width="10.85546875" bestFit="1" customWidth="1"/>
    <col min="21" max="21" width="8.28515625" customWidth="1"/>
  </cols>
  <sheetData>
    <row r="1" spans="1:2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ht="13.5" thickBot="1" x14ac:dyDescent="0.25">
      <c r="A8" s="21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21" ht="13.5" thickBot="1" x14ac:dyDescent="0.25">
      <c r="A9" s="31" t="s">
        <v>0</v>
      </c>
      <c r="B9" s="32"/>
      <c r="C9" s="33"/>
      <c r="D9" s="43">
        <v>2017</v>
      </c>
      <c r="E9" s="44"/>
      <c r="F9" s="39">
        <v>2018</v>
      </c>
      <c r="G9" s="29"/>
      <c r="H9" s="29"/>
      <c r="I9" s="29"/>
      <c r="J9" s="29"/>
      <c r="K9" s="29"/>
      <c r="L9" s="29"/>
      <c r="M9" s="30"/>
      <c r="N9" s="18" t="s">
        <v>32</v>
      </c>
      <c r="O9" s="19"/>
      <c r="P9" s="19"/>
      <c r="Q9" s="19"/>
      <c r="R9" s="19"/>
      <c r="S9" s="19"/>
      <c r="T9" s="19"/>
      <c r="U9" s="20"/>
    </row>
    <row r="10" spans="1:21" ht="13.5" thickBot="1" x14ac:dyDescent="0.25">
      <c r="A10" s="34"/>
      <c r="B10" s="24"/>
      <c r="C10" s="35"/>
      <c r="D10" s="40" t="s">
        <v>2</v>
      </c>
      <c r="E10" s="30"/>
      <c r="F10" s="40" t="s">
        <v>3</v>
      </c>
      <c r="G10" s="30"/>
      <c r="H10" s="40" t="s">
        <v>4</v>
      </c>
      <c r="I10" s="30"/>
      <c r="J10" s="41" t="s">
        <v>28</v>
      </c>
      <c r="K10" s="42"/>
      <c r="L10" s="40" t="s">
        <v>2</v>
      </c>
      <c r="M10" s="30"/>
      <c r="N10" s="40" t="s">
        <v>3</v>
      </c>
      <c r="O10" s="30"/>
      <c r="P10" s="40" t="s">
        <v>4</v>
      </c>
      <c r="Q10" s="30"/>
      <c r="R10" s="41" t="s">
        <v>29</v>
      </c>
      <c r="S10" s="42"/>
      <c r="T10" s="40" t="s">
        <v>2</v>
      </c>
      <c r="U10" s="30"/>
    </row>
    <row r="11" spans="1:21" ht="13.5" thickBot="1" x14ac:dyDescent="0.25">
      <c r="A11" s="36"/>
      <c r="B11" s="37"/>
      <c r="C11" s="38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8" t="s">
        <v>7</v>
      </c>
      <c r="B12" s="29"/>
      <c r="C12" s="30"/>
      <c r="D12" s="9">
        <v>202214072.87</v>
      </c>
      <c r="E12" s="9">
        <v>0</v>
      </c>
      <c r="F12" s="9">
        <v>196791955.94999999</v>
      </c>
      <c r="G12" s="9">
        <v>0</v>
      </c>
      <c r="H12" s="9">
        <v>179984720.09999999</v>
      </c>
      <c r="I12" s="9">
        <v>0</v>
      </c>
      <c r="J12" s="9">
        <v>163434358.84</v>
      </c>
      <c r="K12" s="9">
        <v>0</v>
      </c>
      <c r="L12" s="10">
        <v>139649534.09999999</v>
      </c>
      <c r="M12" s="10">
        <v>0</v>
      </c>
      <c r="N12" s="9">
        <v>119758889.16</v>
      </c>
      <c r="O12" s="9">
        <v>0</v>
      </c>
      <c r="P12" s="9"/>
      <c r="Q12" s="9"/>
      <c r="R12" s="4"/>
      <c r="S12" s="4"/>
      <c r="T12" s="9"/>
      <c r="U12" s="9"/>
    </row>
    <row r="13" spans="1:21" ht="13.5" thickBot="1" x14ac:dyDescent="0.25">
      <c r="A13" s="28" t="s">
        <v>8</v>
      </c>
      <c r="B13" s="29"/>
      <c r="C13" s="30"/>
      <c r="D13" s="9">
        <v>16988305.469999999</v>
      </c>
      <c r="E13" s="9">
        <v>1698830.55</v>
      </c>
      <c r="F13" s="9">
        <v>10829213.93</v>
      </c>
      <c r="G13" s="9">
        <v>1082921.3899999999</v>
      </c>
      <c r="H13" s="9">
        <v>13068364.52</v>
      </c>
      <c r="I13" s="9">
        <v>1306836.45</v>
      </c>
      <c r="J13" s="9">
        <v>10995826.709999999</v>
      </c>
      <c r="K13" s="9">
        <v>1099582.67</v>
      </c>
      <c r="L13" s="10">
        <v>28174903.109999999</v>
      </c>
      <c r="M13" s="10">
        <v>2817490.31</v>
      </c>
      <c r="N13" s="9">
        <v>27535735.23</v>
      </c>
      <c r="O13" s="9">
        <v>2753573.52</v>
      </c>
      <c r="P13" s="9"/>
      <c r="Q13" s="9"/>
      <c r="R13" s="4"/>
      <c r="S13" s="4"/>
      <c r="T13" s="9"/>
      <c r="U13" s="9"/>
    </row>
    <row r="14" spans="1:21" ht="13.5" thickBot="1" x14ac:dyDescent="0.25">
      <c r="A14" s="28" t="s">
        <v>9</v>
      </c>
      <c r="B14" s="29"/>
      <c r="C14" s="30"/>
      <c r="D14" s="9">
        <v>44632443.009999998</v>
      </c>
      <c r="E14" s="9">
        <v>8926488.5999999996</v>
      </c>
      <c r="F14" s="9">
        <v>42006155.579999998</v>
      </c>
      <c r="G14" s="9">
        <v>8401231.1099999994</v>
      </c>
      <c r="H14" s="9">
        <v>27580377.059999999</v>
      </c>
      <c r="I14" s="9">
        <v>5516075.4100000001</v>
      </c>
      <c r="J14" s="9">
        <v>26050963.93</v>
      </c>
      <c r="K14" s="9">
        <v>5210192.7799999993</v>
      </c>
      <c r="L14" s="10">
        <v>31014533.309999999</v>
      </c>
      <c r="M14" s="10">
        <v>6202906.6600000001</v>
      </c>
      <c r="N14" s="9">
        <v>31513517.400000002</v>
      </c>
      <c r="O14" s="9">
        <v>6302703.4800000004</v>
      </c>
      <c r="P14" s="9"/>
      <c r="Q14" s="9"/>
      <c r="R14" s="4"/>
      <c r="S14" s="4"/>
      <c r="T14" s="9"/>
      <c r="U14" s="9"/>
    </row>
    <row r="15" spans="1:21" ht="13.5" thickBot="1" x14ac:dyDescent="0.25">
      <c r="A15" s="28" t="s">
        <v>10</v>
      </c>
      <c r="B15" s="29"/>
      <c r="C15" s="30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/>
      <c r="Q15" s="9"/>
      <c r="R15" s="9"/>
      <c r="S15" s="9"/>
      <c r="T15" s="9"/>
      <c r="U15" s="9"/>
    </row>
    <row r="16" spans="1:21" ht="13.5" thickBot="1" x14ac:dyDescent="0.25">
      <c r="A16" s="28" t="s">
        <v>11</v>
      </c>
      <c r="B16" s="29"/>
      <c r="C16" s="30"/>
      <c r="D16" s="9">
        <v>157757978.28</v>
      </c>
      <c r="E16" s="9">
        <v>78878989.150000006</v>
      </c>
      <c r="F16" s="9">
        <v>131499935.15000001</v>
      </c>
      <c r="G16" s="9">
        <v>65749967.579999998</v>
      </c>
      <c r="H16" s="9">
        <v>110015305.04000001</v>
      </c>
      <c r="I16" s="9">
        <v>55007652.530000001</v>
      </c>
      <c r="J16" s="9">
        <v>110591681.55</v>
      </c>
      <c r="K16" s="9">
        <v>55295840.789999999</v>
      </c>
      <c r="L16" s="10">
        <v>137426859.75</v>
      </c>
      <c r="M16" s="10">
        <v>68713429.890000001</v>
      </c>
      <c r="N16" s="9">
        <v>159966527.31999999</v>
      </c>
      <c r="O16" s="9">
        <v>79983263.670000002</v>
      </c>
      <c r="P16" s="9"/>
      <c r="Q16" s="9"/>
      <c r="R16" s="4"/>
      <c r="S16" s="4"/>
      <c r="T16" s="9"/>
      <c r="U16" s="9"/>
    </row>
    <row r="17" spans="1:21" ht="13.5" thickBot="1" x14ac:dyDescent="0.25">
      <c r="A17" s="28" t="s">
        <v>12</v>
      </c>
      <c r="B17" s="29"/>
      <c r="C17" s="30"/>
      <c r="D17" s="9">
        <v>405532925.22000003</v>
      </c>
      <c r="E17" s="9">
        <v>405532925.22000003</v>
      </c>
      <c r="F17" s="9">
        <v>420285016.98000002</v>
      </c>
      <c r="G17" s="9">
        <v>420285016.98000002</v>
      </c>
      <c r="H17" s="9">
        <v>432803312.29000002</v>
      </c>
      <c r="I17" s="9">
        <v>432803312.29000002</v>
      </c>
      <c r="J17" s="9">
        <v>432884591.02999997</v>
      </c>
      <c r="K17" s="9">
        <v>432884591.02999997</v>
      </c>
      <c r="L17" s="10">
        <v>494914487.16000003</v>
      </c>
      <c r="M17" s="10">
        <v>494914487.17000002</v>
      </c>
      <c r="N17" s="9">
        <v>507681670.87</v>
      </c>
      <c r="O17" s="9">
        <v>507681670.87</v>
      </c>
      <c r="P17" s="9"/>
      <c r="Q17" s="9"/>
      <c r="R17" s="4"/>
      <c r="S17" s="4"/>
      <c r="T17" s="9"/>
      <c r="U17" s="9"/>
    </row>
    <row r="18" spans="1:21" ht="13.5" thickBot="1" x14ac:dyDescent="0.25">
      <c r="A18" s="28" t="s">
        <v>13</v>
      </c>
      <c r="B18" s="29"/>
      <c r="C18" s="30"/>
      <c r="D18" s="9">
        <v>8170085.8300000001</v>
      </c>
      <c r="E18" s="9">
        <v>10212607.290000001</v>
      </c>
      <c r="F18" s="9">
        <v>8898986.370000001</v>
      </c>
      <c r="G18" s="9">
        <v>11123732.959999999</v>
      </c>
      <c r="H18" s="9">
        <v>7669788.8099999996</v>
      </c>
      <c r="I18" s="9">
        <v>9587236.0099999998</v>
      </c>
      <c r="J18" s="9">
        <v>7681643.0900000008</v>
      </c>
      <c r="K18" s="9">
        <v>9602053.8599999994</v>
      </c>
      <c r="L18" s="10">
        <v>7681153.2400000002</v>
      </c>
      <c r="M18" s="10">
        <v>9601441.5500000007</v>
      </c>
      <c r="N18" s="9">
        <v>7279040.8599999994</v>
      </c>
      <c r="O18" s="9">
        <v>9098801.0800000001</v>
      </c>
      <c r="P18" s="9"/>
      <c r="Q18" s="9"/>
      <c r="R18" s="4"/>
      <c r="S18" s="4"/>
      <c r="T18" s="9"/>
      <c r="U18" s="9"/>
    </row>
    <row r="19" spans="1:21" ht="13.5" thickBot="1" x14ac:dyDescent="0.25">
      <c r="A19" s="28" t="s">
        <v>14</v>
      </c>
      <c r="B19" s="29"/>
      <c r="C19" s="30"/>
      <c r="D19" s="14">
        <v>4625</v>
      </c>
      <c r="E19" s="14">
        <v>6937.5</v>
      </c>
      <c r="F19" s="14">
        <v>3220889.6000000001</v>
      </c>
      <c r="G19" s="14">
        <v>4831334.41</v>
      </c>
      <c r="H19" s="14">
        <v>3026437.1</v>
      </c>
      <c r="I19" s="14">
        <v>4539655.66</v>
      </c>
      <c r="J19" s="14">
        <v>2966173.73</v>
      </c>
      <c r="K19" s="14">
        <v>4449260.5999999996</v>
      </c>
      <c r="L19" s="15">
        <v>9873673.2200000007</v>
      </c>
      <c r="M19" s="15">
        <v>14810509.830000002</v>
      </c>
      <c r="N19" s="14">
        <v>14140805.669999998</v>
      </c>
      <c r="O19" s="14">
        <v>21211208.509999998</v>
      </c>
      <c r="P19" s="9"/>
      <c r="Q19" s="9"/>
      <c r="R19" s="4"/>
      <c r="S19" s="4"/>
      <c r="T19" s="9"/>
      <c r="U19" s="9"/>
    </row>
    <row r="20" spans="1:21" ht="13.5" thickBot="1" x14ac:dyDescent="0.25">
      <c r="A20" s="28" t="s">
        <v>15</v>
      </c>
      <c r="B20" s="29"/>
      <c r="C20" s="30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</row>
    <row r="21" spans="1:21" ht="13.5" thickBot="1" x14ac:dyDescent="0.25">
      <c r="A21" s="28" t="s">
        <v>16</v>
      </c>
      <c r="B21" s="29"/>
      <c r="C21" s="30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/>
      <c r="Q21" s="9"/>
      <c r="R21" s="9"/>
      <c r="S21" s="9"/>
      <c r="T21" s="9"/>
      <c r="U21" s="9"/>
    </row>
    <row r="22" spans="1:21" ht="13.5" thickBot="1" x14ac:dyDescent="0.25">
      <c r="A22" s="28" t="s">
        <v>17</v>
      </c>
      <c r="B22" s="29"/>
      <c r="C22" s="30"/>
      <c r="D22" s="9">
        <f>SUM(D12:D21)</f>
        <v>835300435.68000007</v>
      </c>
      <c r="E22" s="9">
        <f t="shared" ref="E22:O22" si="0">SUM(E12:E21)</f>
        <v>505256778.31000006</v>
      </c>
      <c r="F22" s="9">
        <f t="shared" si="0"/>
        <v>813532153.56000006</v>
      </c>
      <c r="G22" s="9">
        <f t="shared" si="0"/>
        <v>511474204.43000001</v>
      </c>
      <c r="H22" s="9">
        <f t="shared" si="0"/>
        <v>774148304.91999996</v>
      </c>
      <c r="I22" s="9">
        <f t="shared" si="0"/>
        <v>508760768.35000002</v>
      </c>
      <c r="J22" s="9">
        <f t="shared" si="0"/>
        <v>754605238.88</v>
      </c>
      <c r="K22" s="9">
        <f t="shared" si="0"/>
        <v>508541521.73000002</v>
      </c>
      <c r="L22" s="9">
        <f t="shared" si="0"/>
        <v>848735143.8900001</v>
      </c>
      <c r="M22" s="9">
        <f t="shared" si="0"/>
        <v>597060265.40999997</v>
      </c>
      <c r="N22" s="9">
        <f t="shared" si="0"/>
        <v>867876186.50999999</v>
      </c>
      <c r="O22" s="9">
        <f t="shared" si="0"/>
        <v>627031221.13</v>
      </c>
      <c r="P22" s="13"/>
      <c r="Q22" s="13"/>
      <c r="R22" s="12"/>
      <c r="S22" s="12"/>
      <c r="T22" s="9"/>
      <c r="U22" s="9"/>
    </row>
    <row r="23" spans="1:21" ht="13.5" thickBot="1" x14ac:dyDescent="0.25">
      <c r="A23" s="28" t="s">
        <v>18</v>
      </c>
      <c r="B23" s="29"/>
      <c r="C23" s="30"/>
      <c r="D23" s="9">
        <f>-3373458.19*-1</f>
        <v>3373458.19</v>
      </c>
      <c r="E23" s="9">
        <v>0</v>
      </c>
      <c r="F23" s="9">
        <f>-6463036.34*-1</f>
        <v>6463036.3399999999</v>
      </c>
      <c r="G23" s="9">
        <v>0</v>
      </c>
      <c r="H23" s="9">
        <f>-6457808.6*-1</f>
        <v>6457808.5999999996</v>
      </c>
      <c r="I23" s="4">
        <v>0</v>
      </c>
      <c r="J23" s="9">
        <f>-4215354.98*-1</f>
        <v>4215354.9800000004</v>
      </c>
      <c r="K23" s="9">
        <v>0</v>
      </c>
      <c r="L23" s="9">
        <f>-5142268.22*-1</f>
        <v>5142268.22</v>
      </c>
      <c r="M23" s="11">
        <v>0</v>
      </c>
      <c r="N23" s="9">
        <f>-3991383.83*-1</f>
        <v>3991383.83</v>
      </c>
      <c r="O23" s="11">
        <v>0</v>
      </c>
      <c r="P23" s="13"/>
      <c r="Q23" s="4"/>
      <c r="R23" s="4"/>
      <c r="S23" s="4"/>
      <c r="T23" s="9"/>
      <c r="U23" s="4"/>
    </row>
    <row r="24" spans="1:21" ht="13.5" thickBot="1" x14ac:dyDescent="0.25">
      <c r="A24" s="28" t="s">
        <v>19</v>
      </c>
      <c r="B24" s="29"/>
      <c r="C24" s="30"/>
      <c r="D24" s="9">
        <f>-D23+D22</f>
        <v>831926977.49000001</v>
      </c>
      <c r="E24" s="9">
        <f>-D23+E22</f>
        <v>501883320.12000006</v>
      </c>
      <c r="F24" s="9">
        <f>-F23+F22</f>
        <v>807069117.22000003</v>
      </c>
      <c r="G24" s="9">
        <f>-F23+G22</f>
        <v>505011168.09000003</v>
      </c>
      <c r="H24" s="9">
        <f>-H23+H22</f>
        <v>767690496.31999993</v>
      </c>
      <c r="I24" s="9">
        <f>-H23+I22</f>
        <v>502302959.75</v>
      </c>
      <c r="J24" s="9">
        <f>-J23+J22</f>
        <v>750389883.89999998</v>
      </c>
      <c r="K24" s="9">
        <f>-J23+K22</f>
        <v>504326166.75</v>
      </c>
      <c r="L24" s="9">
        <f>-L23+L22</f>
        <v>843592875.67000008</v>
      </c>
      <c r="M24" s="9">
        <f>-L23+M22</f>
        <v>591917997.18999994</v>
      </c>
      <c r="N24" s="9">
        <f>-N23+N22</f>
        <v>863884802.67999995</v>
      </c>
      <c r="O24" s="9">
        <f>-N23+O22</f>
        <v>623039837.29999995</v>
      </c>
      <c r="P24" s="4"/>
      <c r="Q24" s="4"/>
      <c r="R24" s="4"/>
      <c r="S24" s="4"/>
      <c r="T24" s="14"/>
      <c r="U24" s="14"/>
    </row>
    <row r="25" spans="1:21" ht="13.5" thickBot="1" x14ac:dyDescent="0.25">
      <c r="A25" s="28" t="s">
        <v>20</v>
      </c>
      <c r="B25" s="29"/>
      <c r="C25" s="30"/>
      <c r="D25" s="9">
        <v>73091976.150000006</v>
      </c>
      <c r="E25" s="9">
        <v>0</v>
      </c>
      <c r="F25" s="9">
        <v>69414033.75</v>
      </c>
      <c r="G25" s="9">
        <v>0</v>
      </c>
      <c r="H25" s="9">
        <v>71243871.75999999</v>
      </c>
      <c r="I25" s="4">
        <v>0</v>
      </c>
      <c r="J25" s="9">
        <v>71511777.109999999</v>
      </c>
      <c r="K25" s="9">
        <v>0</v>
      </c>
      <c r="L25" s="9">
        <v>73840484.680000007</v>
      </c>
      <c r="M25" s="9">
        <v>0</v>
      </c>
      <c r="N25" s="9">
        <v>80880326.060000002</v>
      </c>
      <c r="O25" s="4">
        <v>0</v>
      </c>
      <c r="P25" s="4"/>
      <c r="Q25" s="4"/>
      <c r="R25" s="4"/>
      <c r="S25" s="4"/>
      <c r="T25" s="9"/>
      <c r="U25" s="4"/>
    </row>
    <row r="26" spans="1:21" ht="13.5" thickBot="1" x14ac:dyDescent="0.25">
      <c r="A26" s="28" t="s">
        <v>21</v>
      </c>
      <c r="B26" s="29"/>
      <c r="C26" s="30"/>
      <c r="D26" s="9">
        <v>0</v>
      </c>
      <c r="E26" s="12">
        <f>(D25/E24)*100</f>
        <v>14.563539615646871</v>
      </c>
      <c r="F26" s="9">
        <v>0</v>
      </c>
      <c r="G26" s="17">
        <f>(F25/G24)*100</f>
        <v>13.745049245649446</v>
      </c>
      <c r="H26" s="9">
        <v>0</v>
      </c>
      <c r="I26" s="12">
        <f>(H25/I24)*100</f>
        <v>14.18344653900877</v>
      </c>
      <c r="J26" s="9">
        <v>0</v>
      </c>
      <c r="K26" s="12">
        <f>(J25/K24)*100</f>
        <v>14.179668203781537</v>
      </c>
      <c r="L26" s="9">
        <v>0</v>
      </c>
      <c r="M26" s="12">
        <f>(L25/M24)*100</f>
        <v>12.474782829807745</v>
      </c>
      <c r="N26" s="9">
        <v>0</v>
      </c>
      <c r="O26" s="12">
        <f>(N25/O24)*100</f>
        <v>12.981565739119072</v>
      </c>
      <c r="P26" s="4"/>
      <c r="Q26" s="4"/>
      <c r="R26" s="4"/>
      <c r="S26" s="12"/>
      <c r="T26" s="4"/>
      <c r="U26" s="4"/>
    </row>
    <row r="27" spans="1:21" ht="12.75" customHeight="1" x14ac:dyDescent="0.2">
      <c r="E27" s="16"/>
      <c r="G27" s="16"/>
      <c r="H27" s="16"/>
      <c r="J27" s="16"/>
      <c r="L27" s="16"/>
      <c r="N27" s="16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33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TERAN, JANINA</cp:lastModifiedBy>
  <cp:lastPrinted>2017-05-24T12:59:24Z</cp:lastPrinted>
  <dcterms:created xsi:type="dcterms:W3CDTF">2017-03-23T20:22:54Z</dcterms:created>
  <dcterms:modified xsi:type="dcterms:W3CDTF">2019-05-29T20:15:15Z</dcterms:modified>
</cp:coreProperties>
</file>