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DAA38481-2A1F-43E6-8A41-BEC26468876F}" xr6:coauthVersionLast="36" xr6:coauthVersionMax="36" xr10:uidLastSave="{00000000-0000-0000-0000-000000000000}"/>
  <bookViews>
    <workbookView xWindow="480" yWindow="30" windowWidth="13020" windowHeight="9285" xr2:uid="{00000000-000D-0000-FFFF-FFFF00000000}"/>
  </bookViews>
  <sheets>
    <sheet name="Page1_1" sheetId="1" r:id="rId1"/>
    <sheet name="Hoja1" sheetId="2" r:id="rId2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1" l="1"/>
  <c r="O22" i="1"/>
  <c r="N22" i="1"/>
  <c r="O24" i="1" l="1"/>
  <c r="O26" i="1" s="1"/>
  <c r="N24" i="1"/>
  <c r="L23" i="1"/>
  <c r="M22" i="1"/>
  <c r="M24" i="1" s="1"/>
  <c r="M26" i="1" s="1"/>
  <c r="L22" i="1"/>
  <c r="L24" i="1" s="1"/>
  <c r="J23" i="1" l="1"/>
  <c r="K22" i="1" l="1"/>
  <c r="J22" i="1"/>
  <c r="K24" i="1" l="1"/>
  <c r="K26" i="1" s="1"/>
  <c r="J24" i="1"/>
  <c r="H23" i="1"/>
  <c r="F23" i="1"/>
  <c r="D23" i="1"/>
  <c r="I22" i="1" l="1"/>
  <c r="I24" i="1" s="1"/>
  <c r="I26" i="1" s="1"/>
  <c r="H22" i="1"/>
  <c r="H24" i="1" s="1"/>
  <c r="F22" i="1" l="1"/>
  <c r="F24" i="1" s="1"/>
  <c r="G22" i="1"/>
  <c r="G24" i="1" s="1"/>
  <c r="G26" i="1" l="1"/>
  <c r="E22" i="1"/>
  <c r="E24" i="1" s="1"/>
  <c r="D22" i="1"/>
  <c r="D24" i="1" s="1"/>
  <c r="E26" i="1" l="1"/>
</calcChain>
</file>

<file path=xl/sharedStrings.xml><?xml version="1.0" encoding="utf-8"?>
<sst xmlns="http://schemas.openxmlformats.org/spreadsheetml/2006/main" count="44" uniqueCount="32">
  <si>
    <t/>
  </si>
  <si>
    <t>002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</si>
  <si>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</si>
  <si>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</si>
  <si>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</si>
  <si>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</si>
  <si>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</si>
  <si>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</si>
  <si>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</si>
  <si>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</si>
  <si>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</si>
  <si>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</si>
  <si>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</si>
  <si>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</si>
  <si>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</si>
  <si>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</si>
  <si>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</si>
  <si>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</si>
  <si>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</si>
  <si>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</si>
  <si>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</si>
  <si>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</si>
  <si>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</si>
  <si>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</si>
  <si>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</si>
  <si>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</si>
  <si>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</si>
  <si>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</si>
  <si>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</si>
  <si>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CAPITAL BANK, INC.</t>
  </si>
  <si>
    <t>ADECUACION DE CAPITAL
 A MARZO 2018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</si>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</sst>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  <font>
      <b/>
      <sz val="12"/>
      <color theme="0"/>
      <name val="Tahoma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6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5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activeCell="I14" sqref="I14"/>
    </sheetView>
  </sheetViews>
  <sheetFormatPr baseColWidth="10" defaultColWidth="8.7109375" defaultRowHeight="12.75" customHeight="1" x14ac:dyDescent="0.2"/>
  <cols>
    <col min="1" max="1" width="7.28515625" style="3" customWidth="1"/>
    <col min="2" max="2" width="7.28515625" style="3" bestFit="1" customWidth="1"/>
    <col min="3" max="3" width="11.5703125" style="3" customWidth="1"/>
    <col min="4" max="16384" width="8.7109375" style="3"/>
  </cols>
  <sheetData>
    <row r="1" spans="1:15" ht="11.25" x14ac:dyDescent="0.2">
      <c r="A1" s="16"/>
      <c r="B1" s="17"/>
      <c r="C1" s="17"/>
    </row>
    <row r="2" spans="1:15" customFormat="1" x14ac:dyDescent="0.2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customFormat="1" ht="19.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8.75" customHeight="1" x14ac:dyDescent="0.2">
      <c r="A4" s="18" t="s">
        <v>30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2.75" customHeight="1" x14ac:dyDescent="0.2">
      <c r="A7" s="17"/>
      <c r="B7" s="17"/>
      <c r="C7" s="17"/>
    </row>
    <row r="8" spans="1:15" ht="12" thickBot="1" x14ac:dyDescent="0.25">
      <c r="A8" s="19" t="s">
        <v>1</v>
      </c>
      <c r="B8" s="20"/>
      <c r="C8" s="20"/>
    </row>
    <row r="9" spans="1:15" ht="12" thickBot="1" x14ac:dyDescent="0.25">
      <c r="A9" s="22" t="s">
        <v>0</v>
      </c>
      <c r="B9" s="23"/>
      <c r="C9" s="24"/>
      <c r="D9" s="14">
        <v>2017</v>
      </c>
      <c r="E9" s="15"/>
      <c r="F9" s="14">
        <v>2018</v>
      </c>
      <c r="G9" s="15"/>
      <c r="H9" s="14">
        <v>2018</v>
      </c>
      <c r="I9" s="15"/>
      <c r="J9" s="14">
        <v>2018</v>
      </c>
      <c r="K9" s="15"/>
      <c r="L9" s="14">
        <v>2018</v>
      </c>
      <c r="M9" s="15"/>
      <c r="N9" s="14">
        <v>2019</v>
      </c>
      <c r="O9" s="15"/>
    </row>
    <row r="10" spans="1:15" ht="12" thickBot="1" x14ac:dyDescent="0.25">
      <c r="A10" s="25"/>
      <c r="B10" s="17"/>
      <c r="C10" s="26"/>
      <c r="D10" s="14" t="s">
        <v>2</v>
      </c>
      <c r="E10" s="15"/>
      <c r="F10" s="14" t="s">
        <v>3</v>
      </c>
      <c r="G10" s="15"/>
      <c r="H10" s="14" t="s">
        <v>4</v>
      </c>
      <c r="I10" s="15"/>
      <c r="J10" s="14" t="s">
        <v>5</v>
      </c>
      <c r="K10" s="15"/>
      <c r="L10" s="14" t="s">
        <v>2</v>
      </c>
      <c r="M10" s="15"/>
      <c r="N10" s="14" t="s">
        <v>3</v>
      </c>
      <c r="O10" s="15"/>
    </row>
    <row r="11" spans="1:15" ht="12" thickBot="1" x14ac:dyDescent="0.25">
      <c r="A11" s="27"/>
      <c r="B11" s="28"/>
      <c r="C11" s="29"/>
      <c r="D11" s="8" t="s">
        <v>6</v>
      </c>
      <c r="E11" s="8" t="s">
        <v>7</v>
      </c>
      <c r="F11" s="9" t="s">
        <v>6</v>
      </c>
      <c r="G11" s="9" t="s">
        <v>7</v>
      </c>
      <c r="H11" s="10" t="s">
        <v>6</v>
      </c>
      <c r="I11" s="10" t="s">
        <v>7</v>
      </c>
      <c r="J11" s="11" t="s">
        <v>6</v>
      </c>
      <c r="K11" s="11" t="s">
        <v>7</v>
      </c>
      <c r="L11" s="12" t="s">
        <v>6</v>
      </c>
      <c r="M11" s="12" t="s">
        <v>7</v>
      </c>
      <c r="N11" s="13" t="s">
        <v>6</v>
      </c>
      <c r="O11" s="13" t="s">
        <v>7</v>
      </c>
    </row>
    <row r="12" spans="1:15" ht="12" thickBot="1" x14ac:dyDescent="0.25">
      <c r="A12" s="30" t="s">
        <v>8</v>
      </c>
      <c r="B12" s="31"/>
      <c r="C12" s="15"/>
      <c r="D12" s="2">
        <v>247012052.03</v>
      </c>
      <c r="E12" s="2">
        <v>0</v>
      </c>
      <c r="F12" s="2">
        <v>251029226.87</v>
      </c>
      <c r="G12" s="2">
        <v>0</v>
      </c>
      <c r="H12" s="2">
        <v>260814561.91999999</v>
      </c>
      <c r="I12" s="2">
        <v>0</v>
      </c>
      <c r="J12" s="2">
        <v>258020251.44999999</v>
      </c>
      <c r="K12" s="2">
        <v>0</v>
      </c>
      <c r="L12" s="2">
        <v>286289195.92000002</v>
      </c>
      <c r="M12" s="2">
        <v>0</v>
      </c>
      <c r="N12" s="2">
        <v>282977675.69999999</v>
      </c>
      <c r="O12" s="2">
        <v>0</v>
      </c>
    </row>
    <row r="13" spans="1:15" ht="12" thickBot="1" x14ac:dyDescent="0.25">
      <c r="A13" s="30" t="s">
        <v>9</v>
      </c>
      <c r="B13" s="31"/>
      <c r="C13" s="15"/>
      <c r="D13" s="2">
        <v>15838508.5</v>
      </c>
      <c r="E13" s="2">
        <v>1583850.85</v>
      </c>
      <c r="F13" s="2">
        <v>9495048.2200000007</v>
      </c>
      <c r="G13" s="2">
        <v>949504.82</v>
      </c>
      <c r="H13" s="2">
        <v>15151167.199999999</v>
      </c>
      <c r="I13" s="2">
        <v>1515116.72</v>
      </c>
      <c r="J13" s="2">
        <v>15572783.569999998</v>
      </c>
      <c r="K13" s="2">
        <v>1557278.35</v>
      </c>
      <c r="L13" s="2">
        <v>15164588.790000001</v>
      </c>
      <c r="M13" s="2">
        <v>1516458.87</v>
      </c>
      <c r="N13" s="2">
        <v>10918960.859999999</v>
      </c>
      <c r="O13" s="2">
        <v>1091896.08</v>
      </c>
    </row>
    <row r="14" spans="1:15" ht="12" thickBot="1" x14ac:dyDescent="0.25">
      <c r="A14" s="30" t="s">
        <v>10</v>
      </c>
      <c r="B14" s="31"/>
      <c r="C14" s="15"/>
      <c r="D14" s="2">
        <v>150062384.47999999</v>
      </c>
      <c r="E14" s="2">
        <v>30012476.899999999</v>
      </c>
      <c r="F14" s="2">
        <v>155439904.22999999</v>
      </c>
      <c r="G14" s="2">
        <v>31087980.849999998</v>
      </c>
      <c r="H14" s="2">
        <v>126970242.66</v>
      </c>
      <c r="I14" s="2">
        <v>25394048.530000001</v>
      </c>
      <c r="J14" s="2">
        <v>99319581.069999993</v>
      </c>
      <c r="K14" s="2">
        <v>19863916.210000001</v>
      </c>
      <c r="L14" s="2">
        <v>95736419.349999994</v>
      </c>
      <c r="M14" s="2">
        <v>19147283.869999997</v>
      </c>
      <c r="N14" s="2">
        <v>97396395.140000001</v>
      </c>
      <c r="O14" s="2">
        <v>19479279.030000001</v>
      </c>
    </row>
    <row r="15" spans="1:15" ht="12" thickBot="1" x14ac:dyDescent="0.25">
      <c r="A15" s="30" t="s">
        <v>11</v>
      </c>
      <c r="B15" s="31"/>
      <c r="C15" s="15"/>
      <c r="D15" s="2">
        <v>13822597.390000001</v>
      </c>
      <c r="E15" s="2">
        <v>4837909.08</v>
      </c>
      <c r="F15" s="2">
        <v>11521563.5</v>
      </c>
      <c r="G15" s="2">
        <v>4032547.23</v>
      </c>
      <c r="H15" s="2">
        <v>19045503.009999998</v>
      </c>
      <c r="I15" s="2">
        <v>6665926.0600000015</v>
      </c>
      <c r="J15" s="2">
        <v>12922418.970000001</v>
      </c>
      <c r="K15" s="2">
        <v>4522846.6399999997</v>
      </c>
      <c r="L15" s="2">
        <v>8833412.379999999</v>
      </c>
      <c r="M15" s="2">
        <v>3091694.33</v>
      </c>
      <c r="N15" s="2">
        <v>5714681.1100000003</v>
      </c>
      <c r="O15" s="2">
        <v>2000138.39</v>
      </c>
    </row>
    <row r="16" spans="1:15" ht="12" thickBot="1" x14ac:dyDescent="0.25">
      <c r="A16" s="30" t="s">
        <v>12</v>
      </c>
      <c r="B16" s="31"/>
      <c r="C16" s="15"/>
      <c r="D16" s="2">
        <v>197998798.09</v>
      </c>
      <c r="E16" s="2">
        <v>98999399.040000007</v>
      </c>
      <c r="F16" s="2">
        <v>198951696.05000001</v>
      </c>
      <c r="G16" s="2">
        <v>99475848.030000001</v>
      </c>
      <c r="H16" s="2">
        <v>252334020.69</v>
      </c>
      <c r="I16" s="2">
        <v>126167010.33</v>
      </c>
      <c r="J16" s="2">
        <v>176412227.50999999</v>
      </c>
      <c r="K16" s="2">
        <v>88206113.75</v>
      </c>
      <c r="L16" s="2">
        <v>282055745.25</v>
      </c>
      <c r="M16" s="2">
        <v>141027872.63999999</v>
      </c>
      <c r="N16" s="2">
        <v>308970218.62</v>
      </c>
      <c r="O16" s="2">
        <v>154485109.30000001</v>
      </c>
    </row>
    <row r="17" spans="1:15" ht="12" thickBot="1" x14ac:dyDescent="0.25">
      <c r="A17" s="30" t="s">
        <v>13</v>
      </c>
      <c r="B17" s="31"/>
      <c r="C17" s="15"/>
      <c r="D17" s="2">
        <v>739729841.82000005</v>
      </c>
      <c r="E17" s="2">
        <v>739729841.82000005</v>
      </c>
      <c r="F17" s="2">
        <v>737281854.02999997</v>
      </c>
      <c r="G17" s="2">
        <v>737281854.02999997</v>
      </c>
      <c r="H17" s="2">
        <v>727744241.36000001</v>
      </c>
      <c r="I17" s="2">
        <v>727744241.36000001</v>
      </c>
      <c r="J17" s="2">
        <v>813796388.78999996</v>
      </c>
      <c r="K17" s="2">
        <v>813796388.78999996</v>
      </c>
      <c r="L17" s="2">
        <v>740304855.34000003</v>
      </c>
      <c r="M17" s="2">
        <v>740304855.34000003</v>
      </c>
      <c r="N17" s="2">
        <v>755083075.53999996</v>
      </c>
      <c r="O17" s="2">
        <v>755083075.53999996</v>
      </c>
    </row>
    <row r="18" spans="1:15" ht="12" thickBot="1" x14ac:dyDescent="0.25">
      <c r="A18" s="30" t="s">
        <v>14</v>
      </c>
      <c r="B18" s="31"/>
      <c r="C18" s="15"/>
      <c r="D18" s="2">
        <v>24767573.530000001</v>
      </c>
      <c r="E18" s="2">
        <v>30959466.899999999</v>
      </c>
      <c r="F18" s="2">
        <v>24771059.41</v>
      </c>
      <c r="G18" s="2">
        <v>30963824.259999998</v>
      </c>
      <c r="H18" s="2">
        <v>21319473.75</v>
      </c>
      <c r="I18" s="2">
        <v>26649342.170000002</v>
      </c>
      <c r="J18" s="2">
        <v>41721224.310000002</v>
      </c>
      <c r="K18" s="2">
        <v>52151530.390000001</v>
      </c>
      <c r="L18" s="2">
        <v>39573473.780000001</v>
      </c>
      <c r="M18" s="2">
        <v>49466842.229999997</v>
      </c>
      <c r="N18" s="2">
        <v>45535253.060000002</v>
      </c>
      <c r="O18" s="2">
        <v>56919066.340000004</v>
      </c>
    </row>
    <row r="19" spans="1:15" ht="12" thickBot="1" x14ac:dyDescent="0.25">
      <c r="A19" s="30" t="s">
        <v>20</v>
      </c>
      <c r="B19" s="31"/>
      <c r="C19" s="15"/>
      <c r="D19" s="2">
        <v>36622448.310000002</v>
      </c>
      <c r="E19" s="2">
        <v>54933672.460000001</v>
      </c>
      <c r="F19" s="2">
        <v>36092956.880000003</v>
      </c>
      <c r="G19" s="2">
        <v>54139435.299999997</v>
      </c>
      <c r="H19" s="2">
        <v>26854420.170000002</v>
      </c>
      <c r="I19" s="2">
        <v>40281630.259999998</v>
      </c>
      <c r="J19" s="2">
        <v>2709801.36</v>
      </c>
      <c r="K19" s="2">
        <v>4064702.04</v>
      </c>
      <c r="L19" s="2">
        <v>2033960.87</v>
      </c>
      <c r="M19" s="2">
        <v>3050941.3</v>
      </c>
      <c r="N19" s="2">
        <v>2093791.95</v>
      </c>
      <c r="O19" s="2">
        <v>3140687.92</v>
      </c>
    </row>
    <row r="20" spans="1:15" ht="12" thickBot="1" x14ac:dyDescent="0.25">
      <c r="A20" s="30" t="s">
        <v>21</v>
      </c>
      <c r="B20" s="31"/>
      <c r="C20" s="15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ht="12" thickBot="1" x14ac:dyDescent="0.25">
      <c r="A21" s="30" t="s">
        <v>22</v>
      </c>
      <c r="B21" s="31"/>
      <c r="C21" s="15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1:15" ht="12" thickBot="1" x14ac:dyDescent="0.25">
      <c r="A22" s="30" t="s">
        <v>15</v>
      </c>
      <c r="B22" s="31"/>
      <c r="C22" s="15"/>
      <c r="D22" s="2">
        <f t="shared" ref="D22:E22" si="0">SUM(D12:D21)</f>
        <v>1425854204.1499999</v>
      </c>
      <c r="E22" s="2">
        <f t="shared" si="0"/>
        <v>961056617.05000007</v>
      </c>
      <c r="F22" s="2">
        <f t="shared" ref="F22:G22" si="1">SUM(F12:F21)</f>
        <v>1424583309.1900003</v>
      </c>
      <c r="G22" s="2">
        <f t="shared" si="1"/>
        <v>957930994.51999998</v>
      </c>
      <c r="H22" s="2">
        <f t="shared" ref="H22:I22" si="2">SUM(H12:H21)</f>
        <v>1450233630.7600002</v>
      </c>
      <c r="I22" s="2">
        <f t="shared" si="2"/>
        <v>954417315.42999995</v>
      </c>
      <c r="J22" s="2">
        <f t="shared" ref="J22:K22" si="3">SUM(J12:J21)</f>
        <v>1420474677.0299997</v>
      </c>
      <c r="K22" s="2">
        <f t="shared" si="3"/>
        <v>984162776.16999996</v>
      </c>
      <c r="L22" s="2">
        <f t="shared" ref="L22:M22" si="4">SUM(L12:L21)</f>
        <v>1469991651.6800001</v>
      </c>
      <c r="M22" s="2">
        <f t="shared" si="4"/>
        <v>957605948.57999992</v>
      </c>
      <c r="N22" s="2">
        <f t="shared" ref="N22:O22" si="5">SUM(N12:N21)</f>
        <v>1508690051.98</v>
      </c>
      <c r="O22" s="2">
        <f t="shared" si="5"/>
        <v>992199252.5999999</v>
      </c>
    </row>
    <row r="23" spans="1:15" ht="12" thickBot="1" x14ac:dyDescent="0.25">
      <c r="A23" s="30" t="s">
        <v>16</v>
      </c>
      <c r="B23" s="31"/>
      <c r="C23" s="15"/>
      <c r="D23" s="2">
        <f>-10329895.67*-1</f>
        <v>10329895.67</v>
      </c>
      <c r="E23" s="2">
        <v>0</v>
      </c>
      <c r="F23" s="2">
        <f>-13718039.54*-1</f>
        <v>13718039.539999999</v>
      </c>
      <c r="G23" s="2">
        <v>0</v>
      </c>
      <c r="H23" s="2">
        <f>-209281323.13*-1</f>
        <v>209281323.13</v>
      </c>
      <c r="I23" s="2">
        <v>0</v>
      </c>
      <c r="J23" s="2">
        <f>-11575240.99*-1</f>
        <v>11575240.99</v>
      </c>
      <c r="K23" s="2">
        <v>0</v>
      </c>
      <c r="L23" s="2">
        <f>-10983042.64*-1</f>
        <v>10983042.640000001</v>
      </c>
      <c r="M23" s="2">
        <v>0</v>
      </c>
      <c r="N23" s="2">
        <f>-14848425.59*-1</f>
        <v>14848425.59</v>
      </c>
      <c r="O23" s="2">
        <v>0</v>
      </c>
    </row>
    <row r="24" spans="1:15" ht="12" thickBot="1" x14ac:dyDescent="0.25">
      <c r="A24" s="30" t="s">
        <v>17</v>
      </c>
      <c r="B24" s="31"/>
      <c r="C24" s="15"/>
      <c r="D24" s="2">
        <f>D22-D23</f>
        <v>1415524308.4799998</v>
      </c>
      <c r="E24" s="2">
        <f>E22-D23</f>
        <v>950726721.38000011</v>
      </c>
      <c r="F24" s="2">
        <f>F22-F23</f>
        <v>1410865269.6500003</v>
      </c>
      <c r="G24" s="2">
        <f>G22-F23</f>
        <v>944212954.98000002</v>
      </c>
      <c r="H24" s="2">
        <f>H22-H23</f>
        <v>1240952307.6300001</v>
      </c>
      <c r="I24" s="2">
        <f>I22-H23</f>
        <v>745135992.29999995</v>
      </c>
      <c r="J24" s="2">
        <f>J22-J23</f>
        <v>1408899436.0399997</v>
      </c>
      <c r="K24" s="2">
        <f>K22-J23</f>
        <v>972587535.17999995</v>
      </c>
      <c r="L24" s="2">
        <f>L22-L23</f>
        <v>1459008609.04</v>
      </c>
      <c r="M24" s="2">
        <f>M22-L23</f>
        <v>946622905.93999994</v>
      </c>
      <c r="N24" s="2">
        <f>N22-N23</f>
        <v>1493841626.3900001</v>
      </c>
      <c r="O24" s="2">
        <f>O22-N23</f>
        <v>977350827.00999987</v>
      </c>
    </row>
    <row r="25" spans="1:15" ht="12" thickBot="1" x14ac:dyDescent="0.25">
      <c r="A25" s="30" t="s">
        <v>18</v>
      </c>
      <c r="B25" s="31"/>
      <c r="C25" s="15"/>
      <c r="D25" s="2">
        <v>135379874.99000001</v>
      </c>
      <c r="E25" s="2">
        <v>0</v>
      </c>
      <c r="F25" s="2">
        <v>149081920.25</v>
      </c>
      <c r="G25" s="2">
        <v>0</v>
      </c>
      <c r="H25" s="2">
        <v>149549989.94999999</v>
      </c>
      <c r="I25" s="2">
        <v>0</v>
      </c>
      <c r="J25" s="2">
        <v>149854507.13999999</v>
      </c>
      <c r="K25" s="2">
        <v>0</v>
      </c>
      <c r="L25" s="2">
        <v>152050501.31999999</v>
      </c>
      <c r="M25" s="2">
        <v>0</v>
      </c>
      <c r="N25" s="2">
        <v>134612383.16</v>
      </c>
      <c r="O25" s="2">
        <v>0</v>
      </c>
    </row>
    <row r="26" spans="1:15" ht="12" thickBot="1" x14ac:dyDescent="0.25">
      <c r="A26" s="30" t="s">
        <v>19</v>
      </c>
      <c r="B26" s="31"/>
      <c r="C26" s="15"/>
      <c r="D26" s="1">
        <v>0</v>
      </c>
      <c r="E26" s="7">
        <f>D25/E24</f>
        <v>0.14239620276318019</v>
      </c>
      <c r="F26" s="1">
        <v>0</v>
      </c>
      <c r="G26" s="7">
        <f>F25/G24</f>
        <v>0.15789014487008157</v>
      </c>
      <c r="H26" s="1">
        <v>0</v>
      </c>
      <c r="I26" s="7">
        <f>H25/I24</f>
        <v>0.20070160547256119</v>
      </c>
      <c r="J26" s="1">
        <v>0</v>
      </c>
      <c r="K26" s="7">
        <f>J25/K24</f>
        <v>0.15407816954210288</v>
      </c>
      <c r="L26" s="1">
        <v>0</v>
      </c>
      <c r="M26" s="7">
        <f>L25/M24</f>
        <v>0.16062415177774861</v>
      </c>
      <c r="N26" s="1">
        <v>0</v>
      </c>
      <c r="O26" s="7">
        <f>N25/O24</f>
        <v>0.13773189671493744</v>
      </c>
    </row>
    <row r="28" spans="1:15" ht="12.75" customHeight="1" x14ac:dyDescent="0.2">
      <c r="A28" s="3" t="s">
        <v>28</v>
      </c>
    </row>
    <row r="29" spans="1:15" ht="12.75" customHeight="1" x14ac:dyDescent="0.2">
      <c r="A29" s="4" t="s">
        <v>23</v>
      </c>
      <c r="B29" s="3" t="s">
        <v>31</v>
      </c>
    </row>
    <row r="30" spans="1:15" ht="12.75" customHeight="1" x14ac:dyDescent="0.2">
      <c r="A30" s="4" t="s">
        <v>24</v>
      </c>
      <c r="B30" s="5" t="s">
        <v>25</v>
      </c>
    </row>
    <row r="31" spans="1:15" ht="12.75" customHeight="1" x14ac:dyDescent="0.2">
      <c r="A31" s="6" t="s">
        <v>26</v>
      </c>
      <c r="B31" s="3" t="s">
        <v>27</v>
      </c>
    </row>
  </sheetData>
  <mergeCells count="33">
    <mergeCell ref="A12:C12"/>
    <mergeCell ref="L10:M10"/>
    <mergeCell ref="A9:C11"/>
    <mergeCell ref="A26:C26"/>
    <mergeCell ref="A17:C17"/>
    <mergeCell ref="A18:C18"/>
    <mergeCell ref="A22:C22"/>
    <mergeCell ref="A23:C23"/>
    <mergeCell ref="A19:C19"/>
    <mergeCell ref="A20:C20"/>
    <mergeCell ref="A21:C21"/>
    <mergeCell ref="A24:C24"/>
    <mergeCell ref="A25:C25"/>
    <mergeCell ref="A16:C16"/>
    <mergeCell ref="A13:C13"/>
    <mergeCell ref="A14:C14"/>
    <mergeCell ref="A15:C15"/>
    <mergeCell ref="J9:K9"/>
    <mergeCell ref="A1:C1"/>
    <mergeCell ref="A7:C7"/>
    <mergeCell ref="A4:O6"/>
    <mergeCell ref="F10:G10"/>
    <mergeCell ref="D9:E9"/>
    <mergeCell ref="D10:E10"/>
    <mergeCell ref="A8:C8"/>
    <mergeCell ref="L9:M9"/>
    <mergeCell ref="J10:K10"/>
    <mergeCell ref="H9:I9"/>
    <mergeCell ref="H10:I10"/>
    <mergeCell ref="F9:G9"/>
    <mergeCell ref="A2:O3"/>
    <mergeCell ref="N9:O9"/>
    <mergeCell ref="N10:O10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TERAN, JANINA</cp:lastModifiedBy>
  <dcterms:created xsi:type="dcterms:W3CDTF">2017-03-23T13:23:54Z</dcterms:created>
  <dcterms:modified xsi:type="dcterms:W3CDTF">2019-05-30T17:38:44Z</dcterms:modified>
</cp:coreProperties>
</file>