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2DFC2768-081E-41FB-AE4D-BB2C7EE5C839}" xr6:coauthVersionLast="36" xr6:coauthVersionMax="36" xr10:uidLastSave="{00000000-0000-0000-0000-000000000000}"/>
  <bookViews>
    <workbookView xWindow="480" yWindow="30" windowWidth="13020" windowHeight="9285" xr2:uid="{00000000-000D-0000-FFFF-FFFF00000000}"/>
  </bookViews>
  <sheets>
    <sheet name="Page1_1" sheetId="1" r:id="rId1"/>
    <sheet name="Hoja1" sheetId="2" r:id="rId2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3" i="1" l="1"/>
  <c r="W22" i="1"/>
  <c r="V22" i="1"/>
  <c r="W24" i="1" l="1"/>
  <c r="W26" i="1" s="1"/>
  <c r="V24" i="1"/>
  <c r="V26" i="1" s="1"/>
  <c r="T23" i="1"/>
  <c r="U22" i="1"/>
  <c r="U24" i="1" s="1"/>
  <c r="U26" i="1" s="1"/>
  <c r="T22" i="1"/>
  <c r="T24" i="1" s="1"/>
  <c r="T26" i="1" s="1"/>
  <c r="R23" i="1" l="1"/>
  <c r="S22" i="1"/>
  <c r="R22" i="1"/>
  <c r="R24" i="1" l="1"/>
  <c r="R26" i="1" s="1"/>
  <c r="S24" i="1"/>
  <c r="S26" i="1" s="1"/>
  <c r="P23" i="1"/>
  <c r="Q22" i="1"/>
  <c r="P22" i="1"/>
  <c r="P24" i="1" l="1"/>
  <c r="P26" i="1" s="1"/>
  <c r="Q24" i="1"/>
  <c r="Q26" i="1" s="1"/>
  <c r="N23" i="1"/>
  <c r="O22" i="1" l="1"/>
  <c r="O24" i="1" s="1"/>
  <c r="O26" i="1" s="1"/>
  <c r="N22" i="1"/>
  <c r="N24" i="1" s="1"/>
  <c r="N26" i="1" s="1"/>
  <c r="L23" i="1" l="1"/>
  <c r="M22" i="1"/>
  <c r="L22" i="1"/>
  <c r="L24" i="1" l="1"/>
  <c r="M24" i="1"/>
  <c r="M26" i="1" s="1"/>
</calcChain>
</file>

<file path=xl/sharedStrings.xml><?xml version="1.0" encoding="utf-8"?>
<sst xmlns="http://schemas.openxmlformats.org/spreadsheetml/2006/main" count="83" uniqueCount="35">
  <si>
    <t/>
  </si>
  <si>
    <t>CAJA DE AHORROS</t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</si>
  <si>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</si>
  <si>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</si>
  <si>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</si>
  <si>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</si>
  <si>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</si>
  <si>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</si>
  <si>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</si>
  <si>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</si>
  <si>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</si>
  <si>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</si>
  <si>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</si>
  <si>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</si>
  <si>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</si>
  <si>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</si>
  <si>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</si>
  <si>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</si>
  <si>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</si>
  <si>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</si>
  <si>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</si>
  <si>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</si>
  <si>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</si>
  <si>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</si>
  <si>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</si>
  <si>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</si>
  <si>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</si>
  <si>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</si>
  <si>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</si>
  <si>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</si>
  <si>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</si>
  <si>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</si>
  <si>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</si>
  <si>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ADECUACION DE CAPITAL
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</si>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</sst>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1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6" fontId="5" fillId="0" borderId="13" xfId="0" applyNumberFormat="1" applyFont="1" applyBorder="1" applyAlignment="1">
      <alignment horizontal="right" vertical="top"/>
    </xf>
    <xf numFmtId="165" fontId="5" fillId="0" borderId="13" xfId="0" applyNumberFormat="1" applyFont="1" applyBorder="1" applyAlignment="1">
      <alignment horizontal="right" vertical="top"/>
    </xf>
    <xf numFmtId="10" fontId="5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selection activeCell="U19" sqref="U19"/>
    </sheetView>
  </sheetViews>
  <sheetFormatPr baseColWidth="10" defaultColWidth="8.7109375" defaultRowHeight="12.75" customHeight="1" x14ac:dyDescent="0.2"/>
  <cols>
    <col min="1" max="1" width="7.28515625" style="2" customWidth="1"/>
    <col min="2" max="2" width="7.28515625" style="2" bestFit="1" customWidth="1"/>
    <col min="3" max="3" width="11.28515625" style="2" customWidth="1"/>
    <col min="4" max="11" width="7.7109375" style="2" hidden="1" customWidth="1"/>
    <col min="12" max="16384" width="8.7109375" style="2"/>
  </cols>
  <sheetData>
    <row r="1" spans="1:23" ht="11.25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3" ht="11.25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9.5" customHeight="1" x14ac:dyDescent="0.2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8.75" customHeight="1" x14ac:dyDescent="0.2">
      <c r="A4" s="20" t="s">
        <v>33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8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8.7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23" ht="12" thickBot="1" x14ac:dyDescent="0.25">
      <c r="A8" s="25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23" ht="12" thickBot="1" x14ac:dyDescent="0.25">
      <c r="A9" s="27" t="s">
        <v>0</v>
      </c>
      <c r="B9" s="28"/>
      <c r="C9" s="29"/>
      <c r="D9" s="16" t="s">
        <v>3</v>
      </c>
      <c r="E9" s="17"/>
      <c r="F9" s="16" t="s">
        <v>4</v>
      </c>
      <c r="G9" s="24"/>
      <c r="H9" s="24"/>
      <c r="I9" s="24"/>
      <c r="J9" s="24"/>
      <c r="K9" s="24"/>
      <c r="L9" s="16">
        <v>2017</v>
      </c>
      <c r="M9" s="17"/>
      <c r="N9" s="16">
        <v>2018</v>
      </c>
      <c r="O9" s="17"/>
      <c r="P9" s="16">
        <v>2018</v>
      </c>
      <c r="Q9" s="17"/>
      <c r="R9" s="16">
        <v>2018</v>
      </c>
      <c r="S9" s="17"/>
      <c r="T9" s="16">
        <v>2018</v>
      </c>
      <c r="U9" s="17"/>
      <c r="V9" s="16">
        <v>2019</v>
      </c>
      <c r="W9" s="17"/>
    </row>
    <row r="10" spans="1:23" ht="12" thickBot="1" x14ac:dyDescent="0.25">
      <c r="A10" s="30"/>
      <c r="B10" s="22"/>
      <c r="C10" s="31"/>
      <c r="D10" s="16" t="s">
        <v>5</v>
      </c>
      <c r="E10" s="17"/>
      <c r="F10" s="16" t="s">
        <v>6</v>
      </c>
      <c r="G10" s="17"/>
      <c r="H10" s="16" t="s">
        <v>7</v>
      </c>
      <c r="I10" s="17"/>
      <c r="J10" s="16" t="s">
        <v>8</v>
      </c>
      <c r="K10" s="17"/>
      <c r="L10" s="16" t="s">
        <v>5</v>
      </c>
      <c r="M10" s="17"/>
      <c r="N10" s="16" t="s">
        <v>6</v>
      </c>
      <c r="O10" s="17"/>
      <c r="P10" s="16" t="s">
        <v>7</v>
      </c>
      <c r="Q10" s="17"/>
      <c r="R10" s="16" t="s">
        <v>8</v>
      </c>
      <c r="S10" s="17"/>
      <c r="T10" s="16" t="s">
        <v>5</v>
      </c>
      <c r="U10" s="17"/>
      <c r="V10" s="16" t="s">
        <v>6</v>
      </c>
      <c r="W10" s="17"/>
    </row>
    <row r="11" spans="1:23" ht="12" thickBot="1" x14ac:dyDescent="0.25">
      <c r="A11" s="32"/>
      <c r="B11" s="33"/>
      <c r="C11" s="34"/>
      <c r="D11" s="3" t="s">
        <v>9</v>
      </c>
      <c r="E11" s="3" t="s">
        <v>10</v>
      </c>
      <c r="F11" s="3" t="s">
        <v>9</v>
      </c>
      <c r="G11" s="3" t="s">
        <v>10</v>
      </c>
      <c r="H11" s="3" t="s">
        <v>9</v>
      </c>
      <c r="I11" s="3" t="s">
        <v>10</v>
      </c>
      <c r="J11" s="3" t="s">
        <v>9</v>
      </c>
      <c r="K11" s="3" t="s">
        <v>10</v>
      </c>
      <c r="L11" s="7" t="s">
        <v>9</v>
      </c>
      <c r="M11" s="7" t="s">
        <v>10</v>
      </c>
      <c r="N11" s="8" t="s">
        <v>9</v>
      </c>
      <c r="O11" s="8" t="s">
        <v>10</v>
      </c>
      <c r="P11" s="12" t="s">
        <v>9</v>
      </c>
      <c r="Q11" s="12" t="s">
        <v>10</v>
      </c>
      <c r="R11" s="13" t="s">
        <v>9</v>
      </c>
      <c r="S11" s="13" t="s">
        <v>10</v>
      </c>
      <c r="T11" s="14" t="s">
        <v>9</v>
      </c>
      <c r="U11" s="14" t="s">
        <v>10</v>
      </c>
      <c r="V11" s="15" t="s">
        <v>9</v>
      </c>
      <c r="W11" s="15" t="s">
        <v>10</v>
      </c>
    </row>
    <row r="12" spans="1:23" ht="12" thickBot="1" x14ac:dyDescent="0.25">
      <c r="A12" s="23" t="s">
        <v>11</v>
      </c>
      <c r="B12" s="24"/>
      <c r="C12" s="17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9">
        <v>279162080.79000002</v>
      </c>
      <c r="M12" s="9">
        <v>0</v>
      </c>
      <c r="N12" s="9">
        <v>263950533.31</v>
      </c>
      <c r="O12" s="9">
        <v>0</v>
      </c>
      <c r="P12" s="9">
        <v>265175316.99000001</v>
      </c>
      <c r="Q12" s="9">
        <v>0</v>
      </c>
      <c r="R12" s="9">
        <v>259108740.25999999</v>
      </c>
      <c r="S12" s="9">
        <v>0</v>
      </c>
      <c r="T12" s="9">
        <v>267714938.31999999</v>
      </c>
      <c r="U12" s="9">
        <v>0</v>
      </c>
      <c r="V12" s="9">
        <v>267039647.80000001</v>
      </c>
      <c r="W12" s="9">
        <v>0</v>
      </c>
    </row>
    <row r="13" spans="1:23" ht="12" thickBot="1" x14ac:dyDescent="0.25">
      <c r="A13" s="23" t="s">
        <v>12</v>
      </c>
      <c r="B13" s="24"/>
      <c r="C13" s="17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9">
        <v>142442699.37</v>
      </c>
      <c r="M13" s="9">
        <v>14244269.940000001</v>
      </c>
      <c r="N13" s="9">
        <v>139443032.00999999</v>
      </c>
      <c r="O13" s="9">
        <v>13944303.199999999</v>
      </c>
      <c r="P13" s="9">
        <v>139545347.21000001</v>
      </c>
      <c r="Q13" s="9">
        <v>13954534.73</v>
      </c>
      <c r="R13" s="9">
        <v>135506860.69</v>
      </c>
      <c r="S13" s="9">
        <v>13550686.080000002</v>
      </c>
      <c r="T13" s="9">
        <v>86746044.540000007</v>
      </c>
      <c r="U13" s="9">
        <v>8674604.459999999</v>
      </c>
      <c r="V13" s="9">
        <v>99053506.439999998</v>
      </c>
      <c r="W13" s="9">
        <v>9905350.6400000006</v>
      </c>
    </row>
    <row r="14" spans="1:23" ht="12" thickBot="1" x14ac:dyDescent="0.25">
      <c r="A14" s="23" t="s">
        <v>13</v>
      </c>
      <c r="B14" s="24"/>
      <c r="C14" s="17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9">
        <v>609529916.67999995</v>
      </c>
      <c r="M14" s="9">
        <v>121905983.34</v>
      </c>
      <c r="N14" s="9">
        <v>482834744.72000003</v>
      </c>
      <c r="O14" s="9">
        <v>96566948.939999998</v>
      </c>
      <c r="P14" s="9">
        <v>408345747.39999998</v>
      </c>
      <c r="Q14" s="9">
        <v>81669149.480000004</v>
      </c>
      <c r="R14" s="9">
        <v>359019664.49000001</v>
      </c>
      <c r="S14" s="9">
        <v>71803932.900000006</v>
      </c>
      <c r="T14" s="9">
        <v>468140508.63</v>
      </c>
      <c r="U14" s="9">
        <v>93628101.730000004</v>
      </c>
      <c r="V14" s="9">
        <v>368804666.60000002</v>
      </c>
      <c r="W14" s="9">
        <v>73760933.319999993</v>
      </c>
    </row>
    <row r="15" spans="1:23" ht="12" thickBot="1" x14ac:dyDescent="0.25">
      <c r="A15" s="23" t="s">
        <v>14</v>
      </c>
      <c r="B15" s="24"/>
      <c r="C15" s="17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9">
        <v>162450001.94999999</v>
      </c>
      <c r="M15" s="9">
        <v>56857500.68</v>
      </c>
      <c r="N15" s="9">
        <v>175257697.78</v>
      </c>
      <c r="O15" s="9">
        <v>61340194.229999997</v>
      </c>
      <c r="P15" s="9">
        <v>190684061.66999999</v>
      </c>
      <c r="Q15" s="9">
        <v>66739421.579999998</v>
      </c>
      <c r="R15" s="9">
        <v>209845204.97</v>
      </c>
      <c r="S15" s="9">
        <v>73445821.739999995</v>
      </c>
      <c r="T15" s="9">
        <v>227094336.66999999</v>
      </c>
      <c r="U15" s="9">
        <v>79483017.840000004</v>
      </c>
      <c r="V15" s="9">
        <v>242658100.99000001</v>
      </c>
      <c r="W15" s="9">
        <v>84930335.340000004</v>
      </c>
    </row>
    <row r="16" spans="1:23" ht="12" thickBot="1" x14ac:dyDescent="0.25">
      <c r="A16" s="23" t="s">
        <v>15</v>
      </c>
      <c r="B16" s="24"/>
      <c r="C16" s="17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9">
        <v>1206325188.8599999</v>
      </c>
      <c r="M16" s="9">
        <v>603162594.44000006</v>
      </c>
      <c r="N16" s="9">
        <v>1152334670.6600001</v>
      </c>
      <c r="O16" s="9">
        <v>576167335.35000002</v>
      </c>
      <c r="P16" s="9">
        <v>1212435889.8199999</v>
      </c>
      <c r="Q16" s="9">
        <v>606217944.91999996</v>
      </c>
      <c r="R16" s="9">
        <v>1293936457.6099999</v>
      </c>
      <c r="S16" s="9">
        <v>646968228.80999994</v>
      </c>
      <c r="T16" s="9">
        <v>1319748897.95</v>
      </c>
      <c r="U16" s="9">
        <v>659874448.97000003</v>
      </c>
      <c r="V16" s="9">
        <v>1342713123.04</v>
      </c>
      <c r="W16" s="9">
        <v>671356561.53999996</v>
      </c>
    </row>
    <row r="17" spans="1:23" ht="12" thickBot="1" x14ac:dyDescent="0.25">
      <c r="A17" s="23" t="s">
        <v>16</v>
      </c>
      <c r="B17" s="24"/>
      <c r="C17" s="17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9">
        <v>438746923.44</v>
      </c>
      <c r="M17" s="9">
        <v>438746923.44</v>
      </c>
      <c r="N17" s="9">
        <v>473459330.49000001</v>
      </c>
      <c r="O17" s="9">
        <v>473459330.49000001</v>
      </c>
      <c r="P17" s="9">
        <v>443710415.72000003</v>
      </c>
      <c r="Q17" s="9">
        <v>443710415.72000003</v>
      </c>
      <c r="R17" s="9">
        <v>400747447.49000001</v>
      </c>
      <c r="S17" s="9">
        <v>400747447.49000001</v>
      </c>
      <c r="T17" s="9">
        <v>673160197.71000004</v>
      </c>
      <c r="U17" s="9">
        <v>673160197.71000004</v>
      </c>
      <c r="V17" s="9">
        <v>685357277.70000005</v>
      </c>
      <c r="W17" s="9">
        <v>685357277.70000005</v>
      </c>
    </row>
    <row r="18" spans="1:23" ht="12" thickBot="1" x14ac:dyDescent="0.25">
      <c r="A18" s="23" t="s">
        <v>17</v>
      </c>
      <c r="B18" s="24"/>
      <c r="C18" s="17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9">
        <v>830624835.16999996</v>
      </c>
      <c r="M18" s="9">
        <v>1038281043.95</v>
      </c>
      <c r="N18" s="9">
        <v>900153719.21000004</v>
      </c>
      <c r="O18" s="9">
        <v>1125192149.01</v>
      </c>
      <c r="P18" s="9">
        <v>891181547.20000005</v>
      </c>
      <c r="Q18" s="9">
        <v>1113976934</v>
      </c>
      <c r="R18" s="9">
        <v>900061801.38999999</v>
      </c>
      <c r="S18" s="9">
        <v>1125077251.74</v>
      </c>
      <c r="T18" s="9">
        <v>614446711.78999996</v>
      </c>
      <c r="U18" s="9">
        <v>768058389.74000001</v>
      </c>
      <c r="V18" s="9">
        <v>622426786.70000005</v>
      </c>
      <c r="W18" s="9">
        <v>778033483.37</v>
      </c>
    </row>
    <row r="19" spans="1:23" ht="12" thickBot="1" x14ac:dyDescent="0.25">
      <c r="A19" s="23" t="s">
        <v>23</v>
      </c>
      <c r="B19" s="24"/>
      <c r="C19" s="17"/>
      <c r="D19" s="1" t="s">
        <v>26</v>
      </c>
      <c r="E19" s="1" t="s">
        <v>26</v>
      </c>
      <c r="F19" s="1" t="s">
        <v>26</v>
      </c>
      <c r="G19" s="1" t="s">
        <v>26</v>
      </c>
      <c r="H19" s="1" t="s">
        <v>26</v>
      </c>
      <c r="I19" s="1" t="s">
        <v>26</v>
      </c>
      <c r="J19" s="1" t="s">
        <v>26</v>
      </c>
      <c r="K19" s="1" t="s">
        <v>26</v>
      </c>
      <c r="L19" s="9">
        <v>12242575.41</v>
      </c>
      <c r="M19" s="9">
        <v>18363863.119999997</v>
      </c>
      <c r="N19" s="9">
        <v>9692160.5199999996</v>
      </c>
      <c r="O19" s="9">
        <v>14538240.790000001</v>
      </c>
      <c r="P19" s="9">
        <v>12271323.51</v>
      </c>
      <c r="Q19" s="9">
        <v>18406985.27</v>
      </c>
      <c r="R19" s="9">
        <v>13899024.080000002</v>
      </c>
      <c r="S19" s="9">
        <v>20848536.130000003</v>
      </c>
      <c r="T19" s="9">
        <v>31375274.780000001</v>
      </c>
      <c r="U19" s="9">
        <v>47062912.18</v>
      </c>
      <c r="V19" s="9">
        <v>27262623.640000001</v>
      </c>
      <c r="W19" s="9">
        <v>40893935.469999999</v>
      </c>
    </row>
    <row r="20" spans="1:23" ht="12" thickBot="1" x14ac:dyDescent="0.25">
      <c r="A20" s="23" t="s">
        <v>24</v>
      </c>
      <c r="B20" s="24"/>
      <c r="C20" s="17"/>
      <c r="D20" s="1" t="s">
        <v>26</v>
      </c>
      <c r="E20" s="1" t="s">
        <v>26</v>
      </c>
      <c r="F20" s="1" t="s">
        <v>26</v>
      </c>
      <c r="G20" s="1" t="s">
        <v>26</v>
      </c>
      <c r="H20" s="1" t="s">
        <v>26</v>
      </c>
      <c r="I20" s="1" t="s">
        <v>26</v>
      </c>
      <c r="J20" s="1" t="s">
        <v>26</v>
      </c>
      <c r="K20" s="1" t="s">
        <v>26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</row>
    <row r="21" spans="1:23" ht="12" thickBot="1" x14ac:dyDescent="0.25">
      <c r="A21" s="23" t="s">
        <v>25</v>
      </c>
      <c r="B21" s="24"/>
      <c r="C21" s="17"/>
      <c r="D21" s="1" t="s">
        <v>26</v>
      </c>
      <c r="E21" s="1" t="s">
        <v>26</v>
      </c>
      <c r="F21" s="1" t="s">
        <v>26</v>
      </c>
      <c r="G21" s="1" t="s">
        <v>26</v>
      </c>
      <c r="H21" s="1" t="s">
        <v>26</v>
      </c>
      <c r="I21" s="1" t="s">
        <v>26</v>
      </c>
      <c r="J21" s="1" t="s">
        <v>26</v>
      </c>
      <c r="K21" s="1" t="s">
        <v>26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</row>
    <row r="22" spans="1:23" ht="12" thickBot="1" x14ac:dyDescent="0.25">
      <c r="A22" s="23" t="s">
        <v>18</v>
      </c>
      <c r="B22" s="24"/>
      <c r="C22" s="17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9">
        <f t="shared" ref="L22:M22" si="0">SUM(L12:L21)</f>
        <v>3681524221.6699996</v>
      </c>
      <c r="M22" s="9">
        <f t="shared" si="0"/>
        <v>2291562178.9099998</v>
      </c>
      <c r="N22" s="9">
        <f t="shared" ref="N22:O22" si="1">SUM(N12:N21)</f>
        <v>3597125888.7000003</v>
      </c>
      <c r="O22" s="9">
        <f t="shared" si="1"/>
        <v>2361208502.0100002</v>
      </c>
      <c r="P22" s="9">
        <f t="shared" ref="P22:Q22" si="2">SUM(P12:P21)</f>
        <v>3563349649.5200005</v>
      </c>
      <c r="Q22" s="9">
        <f t="shared" si="2"/>
        <v>2344675385.7000003</v>
      </c>
      <c r="R22" s="9">
        <f t="shared" ref="R22:S22" si="3">SUM(R12:R21)</f>
        <v>3572125200.98</v>
      </c>
      <c r="S22" s="9">
        <f t="shared" si="3"/>
        <v>2352441904.8900003</v>
      </c>
      <c r="T22" s="9">
        <f t="shared" ref="T22:U22" si="4">SUM(T12:T21)</f>
        <v>3688426910.3900003</v>
      </c>
      <c r="U22" s="9">
        <f t="shared" si="4"/>
        <v>2329941672.6299996</v>
      </c>
      <c r="V22" s="9">
        <f t="shared" ref="V22:W22" si="5">SUM(V12:V21)</f>
        <v>3655315732.9099994</v>
      </c>
      <c r="W22" s="9">
        <f t="shared" si="5"/>
        <v>2344237877.3799996</v>
      </c>
    </row>
    <row r="23" spans="1:23" ht="12" thickBot="1" x14ac:dyDescent="0.25">
      <c r="A23" s="23" t="s">
        <v>19</v>
      </c>
      <c r="B23" s="24"/>
      <c r="C23" s="17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9">
        <f>-30397419.86*-1</f>
        <v>30397419.859999999</v>
      </c>
      <c r="M23" s="9">
        <v>0</v>
      </c>
      <c r="N23" s="9">
        <f>-54358882.43*-1</f>
        <v>54358882.43</v>
      </c>
      <c r="O23" s="9">
        <v>0</v>
      </c>
      <c r="P23" s="9">
        <f>-49903516.61*-1</f>
        <v>49903516.609999999</v>
      </c>
      <c r="Q23" s="9">
        <v>0</v>
      </c>
      <c r="R23" s="9">
        <f>-47997713.35*-1</f>
        <v>47997713.350000001</v>
      </c>
      <c r="S23" s="9">
        <v>0</v>
      </c>
      <c r="T23" s="9">
        <f>-43959392.72*-1</f>
        <v>43959392.719999999</v>
      </c>
      <c r="U23" s="9">
        <v>0</v>
      </c>
      <c r="V23" s="9">
        <f>-46079881.39*-1</f>
        <v>46079881.390000001</v>
      </c>
      <c r="W23" s="9">
        <v>0</v>
      </c>
    </row>
    <row r="24" spans="1:23" ht="12" thickBot="1" x14ac:dyDescent="0.25">
      <c r="A24" s="23" t="s">
        <v>20</v>
      </c>
      <c r="B24" s="24"/>
      <c r="C24" s="17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9">
        <f>L22-L23</f>
        <v>3651126801.8099995</v>
      </c>
      <c r="M24" s="9">
        <f>M22-L23</f>
        <v>2261164759.0499997</v>
      </c>
      <c r="N24" s="9">
        <f>N22-N23</f>
        <v>3542767006.2700005</v>
      </c>
      <c r="O24" s="9">
        <f>O22-N23</f>
        <v>2306849619.5800004</v>
      </c>
      <c r="P24" s="9">
        <f>P22-P23</f>
        <v>3513446132.9100003</v>
      </c>
      <c r="Q24" s="9">
        <f>Q22-P23</f>
        <v>2294771869.0900002</v>
      </c>
      <c r="R24" s="9">
        <f>R22-R23</f>
        <v>3524127487.6300001</v>
      </c>
      <c r="S24" s="9">
        <f>S22-R23</f>
        <v>2304444191.5400004</v>
      </c>
      <c r="T24" s="9">
        <f>T22-T23</f>
        <v>3644467517.6700006</v>
      </c>
      <c r="U24" s="9">
        <f>U22-T23</f>
        <v>2285982279.9099998</v>
      </c>
      <c r="V24" s="9">
        <f>V22-V23</f>
        <v>3609235851.5199995</v>
      </c>
      <c r="W24" s="9">
        <f>W22-V23</f>
        <v>2298157995.9899998</v>
      </c>
    </row>
    <row r="25" spans="1:23" ht="12" thickBot="1" x14ac:dyDescent="0.25">
      <c r="A25" s="23" t="s">
        <v>21</v>
      </c>
      <c r="B25" s="24"/>
      <c r="C25" s="17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9">
        <v>305570725.57999998</v>
      </c>
      <c r="M25" s="9">
        <v>0</v>
      </c>
      <c r="N25" s="9">
        <v>330590085.61000001</v>
      </c>
      <c r="O25" s="9">
        <v>0</v>
      </c>
      <c r="P25" s="9">
        <v>337821123.54000002</v>
      </c>
      <c r="Q25" s="9">
        <v>0</v>
      </c>
      <c r="R25" s="9">
        <v>347151488.31</v>
      </c>
      <c r="S25" s="9">
        <v>0</v>
      </c>
      <c r="T25" s="9">
        <v>352028040.86000001</v>
      </c>
      <c r="U25" s="9">
        <v>0</v>
      </c>
      <c r="V25" s="9">
        <v>317338321.87</v>
      </c>
      <c r="W25" s="9">
        <v>0</v>
      </c>
    </row>
    <row r="26" spans="1:23" ht="12" thickBot="1" x14ac:dyDescent="0.25">
      <c r="A26" s="23" t="s">
        <v>22</v>
      </c>
      <c r="B26" s="24"/>
      <c r="C26" s="17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0">
        <v>0</v>
      </c>
      <c r="M26" s="10">
        <f>(L25/M24)*100</f>
        <v>13.513863788872321</v>
      </c>
      <c r="N26" s="10">
        <f>(M25/N24)*100</f>
        <v>0</v>
      </c>
      <c r="O26" s="11">
        <f>(N25/O24)</f>
        <v>0.14330803482118151</v>
      </c>
      <c r="P26" s="10">
        <f>(O25/P24)*100</f>
        <v>0</v>
      </c>
      <c r="Q26" s="11">
        <f>(P25/Q24)</f>
        <v>0.14721338015789961</v>
      </c>
      <c r="R26" s="10">
        <f>(Q25/R24)*100</f>
        <v>0</v>
      </c>
      <c r="S26" s="11">
        <f>(R25/S24)</f>
        <v>0.15064434607895957</v>
      </c>
      <c r="T26" s="10">
        <f>(S25/T24)*100</f>
        <v>0</v>
      </c>
      <c r="U26" s="11">
        <f>(T25/U24)</f>
        <v>0.15399421244588979</v>
      </c>
      <c r="V26" s="10">
        <f>(U25/V24)*100</f>
        <v>0</v>
      </c>
      <c r="W26" s="11">
        <f>(V25/W24)</f>
        <v>0.13808377075193087</v>
      </c>
    </row>
    <row r="28" spans="1:23" ht="12.75" customHeight="1" x14ac:dyDescent="0.2">
      <c r="A28" s="2" t="s">
        <v>32</v>
      </c>
    </row>
    <row r="29" spans="1:23" ht="12.75" customHeight="1" x14ac:dyDescent="0.2">
      <c r="A29" s="4" t="s">
        <v>27</v>
      </c>
      <c r="B29" s="2" t="s">
        <v>34</v>
      </c>
    </row>
    <row r="30" spans="1:23" ht="12.75" customHeight="1" x14ac:dyDescent="0.2">
      <c r="A30" s="4" t="s">
        <v>28</v>
      </c>
      <c r="B30" s="5" t="s">
        <v>29</v>
      </c>
    </row>
    <row r="31" spans="1:23" ht="12.75" customHeight="1" x14ac:dyDescent="0.2">
      <c r="A31" s="6" t="s">
        <v>30</v>
      </c>
      <c r="B31" s="2" t="s">
        <v>31</v>
      </c>
    </row>
  </sheetData>
  <mergeCells count="40">
    <mergeCell ref="A16:C16"/>
    <mergeCell ref="A17:C17"/>
    <mergeCell ref="A18:C18"/>
    <mergeCell ref="A13:C13"/>
    <mergeCell ref="A14:C14"/>
    <mergeCell ref="A15:C15"/>
    <mergeCell ref="A24:C24"/>
    <mergeCell ref="A25:C25"/>
    <mergeCell ref="A26:C26"/>
    <mergeCell ref="A19:C19"/>
    <mergeCell ref="A20:C20"/>
    <mergeCell ref="A21:C21"/>
    <mergeCell ref="A22:C22"/>
    <mergeCell ref="A23:C23"/>
    <mergeCell ref="A1:K1"/>
    <mergeCell ref="A7:K7"/>
    <mergeCell ref="A12:C12"/>
    <mergeCell ref="A8:K8"/>
    <mergeCell ref="A9:C11"/>
    <mergeCell ref="D9:E9"/>
    <mergeCell ref="F9:K9"/>
    <mergeCell ref="D10:E10"/>
    <mergeCell ref="F10:G10"/>
    <mergeCell ref="H10:I10"/>
    <mergeCell ref="J10:K10"/>
    <mergeCell ref="V9:W9"/>
    <mergeCell ref="V10:W10"/>
    <mergeCell ref="A2:W2"/>
    <mergeCell ref="A3:W3"/>
    <mergeCell ref="A4:W6"/>
    <mergeCell ref="T9:U9"/>
    <mergeCell ref="T10:U10"/>
    <mergeCell ref="R9:S9"/>
    <mergeCell ref="R10:S10"/>
    <mergeCell ref="P9:Q9"/>
    <mergeCell ref="P10:Q10"/>
    <mergeCell ref="N9:O9"/>
    <mergeCell ref="N10:O10"/>
    <mergeCell ref="L9:M9"/>
    <mergeCell ref="L10:M10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TERAN, JANINA</cp:lastModifiedBy>
  <dcterms:created xsi:type="dcterms:W3CDTF">2017-03-23T13:23:54Z</dcterms:created>
  <dcterms:modified xsi:type="dcterms:W3CDTF">2019-05-30T17:39:19Z</dcterms:modified>
</cp:coreProperties>
</file>