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06405584-0206-4F22-B4E9-DEB9E1F902D1}" xr6:coauthVersionLast="36" xr6:coauthVersionMax="36" xr10:uidLastSave="{00000000-0000-0000-0000-000000000000}"/>
  <bookViews>
    <workbookView xWindow="-1320" yWindow="7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2" i="1" l="1"/>
  <c r="O24" i="1"/>
  <c r="O26" i="1" s="1"/>
  <c r="N24" i="1"/>
  <c r="O22" i="1"/>
  <c r="M22" i="1" l="1"/>
  <c r="M24" i="1" s="1"/>
  <c r="M26" i="1" s="1"/>
  <c r="L22" i="1"/>
  <c r="L24" i="1" s="1"/>
  <c r="K24" i="1" l="1"/>
  <c r="K26" i="1" s="1"/>
  <c r="J24" i="1"/>
  <c r="I22" i="1" l="1"/>
  <c r="I24" i="1" s="1"/>
  <c r="I26" i="1" s="1"/>
  <c r="H22" i="1"/>
  <c r="H24" i="1" s="1"/>
  <c r="G24" i="1" l="1"/>
  <c r="G26" i="1" s="1"/>
  <c r="F24" i="1"/>
  <c r="E22" i="1"/>
  <c r="E24" i="1" s="1"/>
  <c r="E26" i="1" s="1"/>
  <c r="D22" i="1"/>
  <c r="D24" i="1" s="1"/>
</calcChain>
</file>

<file path=xl/sharedStrings.xml><?xml version="1.0" encoding="utf-8"?>
<sst xmlns="http://schemas.openxmlformats.org/spreadsheetml/2006/main" count="55" uniqueCount="33">
  <si>
    <t/>
  </si>
  <si>
    <t>BANCO PANAMEÑO DE LA VIVIENDA, S.A.</t>
  </si>
  <si>
    <t>059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</si>
  <si>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</si>
  <si>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</si>
  <si>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</si>
  <si>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</si>
  <si>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</si>
  <si>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</si>
  <si>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</si>
  <si>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</si>
  <si>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</si>
  <si>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</si>
  <si>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</si>
  <si>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</si>
  <si>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</si>
  <si>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</si>
  <si>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</si>
  <si>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</si>
  <si>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</si>
  <si>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</si>
  <si>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</si>
  <si>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</si>
  <si>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</si>
  <si>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</si>
  <si>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</si>
  <si>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</si>
  <si>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(1)</t>
  </si>
  <si>
    <t>(2)</t>
  </si>
  <si>
    <t xml:space="preserve">TRIMESTRE III </t>
  </si>
  <si>
    <r>
      <t xml:space="preserve">2019 </t>
    </r>
    <r>
      <rPr>
        <vertAlign val="superscript"/>
        <sz val="8"/>
        <color theme="1"/>
        <rFont val="Arial"/>
        <family val="2"/>
      </rPr>
      <t>(1)</t>
    </r>
  </si>
  <si>
    <t>ADECUACION DE CAPITAL
 A MARZO 2019
( En millones de balboas)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</si>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</sst>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#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vertical="center"/>
    </xf>
    <xf numFmtId="167" fontId="7" fillId="0" borderId="13" xfId="0" applyNumberFormat="1" applyFont="1" applyBorder="1" applyAlignment="1">
      <alignment horizontal="right" vertical="top"/>
    </xf>
    <xf numFmtId="0" fontId="10" fillId="3" borderId="12" xfId="0" applyFont="1" applyFill="1" applyBorder="1" applyAlignment="1">
      <alignment horizontal="center" vertical="top"/>
    </xf>
    <xf numFmtId="4" fontId="0" fillId="0" borderId="0" xfId="0" applyNumberFormat="1"/>
    <xf numFmtId="164" fontId="0" fillId="0" borderId="0" xfId="1" applyFont="1"/>
    <xf numFmtId="164" fontId="7" fillId="0" borderId="13" xfId="1" applyFont="1" applyBorder="1" applyAlignment="1">
      <alignment horizontal="right" vertical="top"/>
    </xf>
    <xf numFmtId="168" fontId="7" fillId="4" borderId="14" xfId="0" applyNumberFormat="1" applyFont="1" applyFill="1" applyBorder="1" applyAlignment="1">
      <alignment horizontal="right" vertical="center" wrapText="1"/>
    </xf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5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8" fillId="3" borderId="11" xfId="0" applyFont="1" applyFill="1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0" fillId="3" borderId="10" xfId="0" applyFill="1" applyBorder="1"/>
    <xf numFmtId="0" fontId="0" fillId="3" borderId="1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workbookViewId="0">
      <selection activeCell="F16" sqref="F16"/>
    </sheetView>
  </sheetViews>
  <sheetFormatPr baseColWidth="10" defaultColWidth="9.140625" defaultRowHeight="12.75" customHeight="1" x14ac:dyDescent="0.2"/>
  <cols>
    <col min="1" max="1" width="7.28515625" bestFit="1" customWidth="1"/>
    <col min="2" max="2" width="7.140625" bestFit="1" customWidth="1"/>
    <col min="3" max="3" width="11.85546875" customWidth="1"/>
    <col min="4" max="7" width="7.28515625" customWidth="1"/>
    <col min="8" max="8" width="7.28515625" bestFit="1" customWidth="1"/>
    <col min="9" max="9" width="7.28515625" customWidth="1"/>
    <col min="10" max="10" width="10.42578125" customWidth="1"/>
    <col min="11" max="13" width="7.28515625" bestFit="1" customWidth="1"/>
    <col min="14" max="15" width="7.28515625" style="10" customWidth="1"/>
    <col min="16" max="16" width="7.28515625" style="10" bestFit="1" customWidth="1"/>
    <col min="17" max="17" width="7.28515625" style="10" customWidth="1"/>
    <col min="18" max="18" width="6.140625" style="10" bestFit="1" customWidth="1"/>
    <col min="19" max="21" width="7.28515625" style="10" bestFit="1" customWidth="1"/>
  </cols>
  <sheetData>
    <row r="1" spans="1:21" x14ac:dyDescent="0.2">
      <c r="A1" s="26"/>
      <c r="B1" s="17"/>
      <c r="C1" s="17"/>
      <c r="D1" s="17"/>
      <c r="E1" s="17"/>
    </row>
    <row r="2" spans="1:2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9.5" customHeight="1" x14ac:dyDescent="0.2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8.75" customHeight="1" x14ac:dyDescent="0.2">
      <c r="A4" s="29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8.7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8.7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2.75" customHeight="1" x14ac:dyDescent="0.2">
      <c r="A7" s="17"/>
      <c r="B7" s="17"/>
      <c r="C7" s="17"/>
      <c r="D7" s="17"/>
      <c r="E7" s="17"/>
    </row>
    <row r="8" spans="1:21" ht="13.5" thickBot="1" x14ac:dyDescent="0.25">
      <c r="A8" s="11" t="s">
        <v>2</v>
      </c>
      <c r="B8" s="12"/>
      <c r="C8" s="12"/>
      <c r="D8" s="12"/>
      <c r="E8" s="12"/>
    </row>
    <row r="9" spans="1:21" ht="13.5" thickBot="1" x14ac:dyDescent="0.25">
      <c r="A9" s="13" t="s">
        <v>0</v>
      </c>
      <c r="B9" s="14"/>
      <c r="C9" s="15"/>
      <c r="D9" s="22">
        <v>2017</v>
      </c>
      <c r="E9" s="23"/>
      <c r="F9" s="24">
        <v>2018</v>
      </c>
      <c r="G9" s="33"/>
      <c r="H9" s="33"/>
      <c r="I9" s="33"/>
      <c r="J9" s="33"/>
      <c r="K9" s="33"/>
      <c r="L9" s="33"/>
      <c r="M9" s="34"/>
      <c r="N9" s="24" t="s">
        <v>30</v>
      </c>
      <c r="O9" s="33"/>
      <c r="P9" s="33"/>
      <c r="Q9" s="33"/>
      <c r="R9" s="33"/>
      <c r="S9" s="33"/>
      <c r="T9" s="33"/>
      <c r="U9" s="34"/>
    </row>
    <row r="10" spans="1:21" ht="13.5" thickBot="1" x14ac:dyDescent="0.25">
      <c r="A10" s="16"/>
      <c r="B10" s="17"/>
      <c r="C10" s="18"/>
      <c r="D10" s="24" t="s">
        <v>3</v>
      </c>
      <c r="E10" s="25"/>
      <c r="F10" s="24" t="s">
        <v>4</v>
      </c>
      <c r="G10" s="25"/>
      <c r="H10" s="24" t="s">
        <v>5</v>
      </c>
      <c r="I10" s="25"/>
      <c r="J10" s="24" t="s">
        <v>29</v>
      </c>
      <c r="K10" s="25"/>
      <c r="L10" s="24" t="s">
        <v>3</v>
      </c>
      <c r="M10" s="25"/>
      <c r="N10" s="24" t="s">
        <v>4</v>
      </c>
      <c r="O10" s="25"/>
      <c r="P10" s="24" t="s">
        <v>5</v>
      </c>
      <c r="Q10" s="25"/>
      <c r="R10" s="24" t="s">
        <v>29</v>
      </c>
      <c r="S10" s="25"/>
      <c r="T10" s="24" t="s">
        <v>3</v>
      </c>
      <c r="U10" s="25"/>
    </row>
    <row r="11" spans="1:21" ht="13.5" thickBot="1" x14ac:dyDescent="0.25">
      <c r="A11" s="19"/>
      <c r="B11" s="20"/>
      <c r="C11" s="21"/>
      <c r="D11" s="5" t="s">
        <v>6</v>
      </c>
      <c r="E11" s="5" t="s">
        <v>7</v>
      </c>
      <c r="F11" s="5" t="s">
        <v>6</v>
      </c>
      <c r="G11" s="5" t="s">
        <v>7</v>
      </c>
      <c r="H11" s="5" t="s">
        <v>6</v>
      </c>
      <c r="I11" s="5" t="s">
        <v>7</v>
      </c>
      <c r="J11" s="5" t="s">
        <v>6</v>
      </c>
      <c r="K11" s="5" t="s">
        <v>7</v>
      </c>
      <c r="L11" s="5" t="s">
        <v>6</v>
      </c>
      <c r="M11" s="5" t="s">
        <v>7</v>
      </c>
      <c r="N11" s="5" t="s">
        <v>6</v>
      </c>
      <c r="O11" s="5" t="s">
        <v>7</v>
      </c>
      <c r="P11" s="5" t="s">
        <v>6</v>
      </c>
      <c r="Q11" s="5" t="s">
        <v>7</v>
      </c>
      <c r="R11" s="5" t="s">
        <v>6</v>
      </c>
      <c r="S11" s="5" t="s">
        <v>7</v>
      </c>
      <c r="T11" s="5" t="s">
        <v>6</v>
      </c>
      <c r="U11" s="5" t="s">
        <v>7</v>
      </c>
    </row>
    <row r="12" spans="1:21" ht="13.5" thickBot="1" x14ac:dyDescent="0.25">
      <c r="A12" s="30" t="s">
        <v>8</v>
      </c>
      <c r="B12" s="31"/>
      <c r="C12" s="32"/>
      <c r="D12" s="4">
        <v>113950576.34999999</v>
      </c>
      <c r="E12" s="4">
        <v>0</v>
      </c>
      <c r="F12" s="4">
        <v>104937864.29000001</v>
      </c>
      <c r="G12" s="4">
        <v>0</v>
      </c>
      <c r="H12" s="1">
        <v>111.71531783</v>
      </c>
      <c r="I12" s="1">
        <v>0</v>
      </c>
      <c r="J12" s="9">
        <v>103385145.51000001</v>
      </c>
      <c r="K12" s="1">
        <v>0</v>
      </c>
      <c r="L12" s="9">
        <v>100466351.97</v>
      </c>
      <c r="M12" s="1">
        <v>0</v>
      </c>
      <c r="N12" s="4">
        <v>95781344.510000005</v>
      </c>
      <c r="O12" s="4">
        <v>0</v>
      </c>
      <c r="P12" s="1"/>
      <c r="Q12" s="1"/>
      <c r="R12" s="9"/>
      <c r="S12" s="1"/>
      <c r="T12" s="9"/>
      <c r="U12" s="1"/>
    </row>
    <row r="13" spans="1:21" ht="13.5" thickBot="1" x14ac:dyDescent="0.25">
      <c r="A13" s="30" t="s">
        <v>9</v>
      </c>
      <c r="B13" s="31"/>
      <c r="C13" s="32"/>
      <c r="D13" s="4">
        <v>29245073.410000004</v>
      </c>
      <c r="E13" s="4">
        <v>2924507.34</v>
      </c>
      <c r="F13" s="4">
        <v>34524982.899999999</v>
      </c>
      <c r="G13" s="4">
        <v>3452498.29</v>
      </c>
      <c r="H13" s="1">
        <v>7.8695098099999994</v>
      </c>
      <c r="I13" s="1">
        <v>0.78695097000000003</v>
      </c>
      <c r="J13" s="9">
        <v>15548994.699999999</v>
      </c>
      <c r="K13" s="9">
        <v>1554899.48</v>
      </c>
      <c r="L13" s="9">
        <v>10906206.720000001</v>
      </c>
      <c r="M13" s="9">
        <v>1090620.6599999999</v>
      </c>
      <c r="N13" s="4">
        <v>18483759.219999999</v>
      </c>
      <c r="O13" s="4">
        <v>1848375.92</v>
      </c>
      <c r="P13" s="1"/>
      <c r="Q13" s="1"/>
      <c r="R13" s="9"/>
      <c r="S13" s="9"/>
      <c r="T13" s="9"/>
      <c r="U13" s="9"/>
    </row>
    <row r="14" spans="1:21" ht="13.5" thickBot="1" x14ac:dyDescent="0.25">
      <c r="A14" s="30" t="s">
        <v>10</v>
      </c>
      <c r="B14" s="31"/>
      <c r="C14" s="32"/>
      <c r="D14" s="4">
        <v>88498857.329999998</v>
      </c>
      <c r="E14" s="4">
        <v>17699771.460000001</v>
      </c>
      <c r="F14" s="4">
        <v>77598038.030000001</v>
      </c>
      <c r="G14" s="4">
        <v>15519607.609999999</v>
      </c>
      <c r="H14" s="1">
        <v>96.763245120000008</v>
      </c>
      <c r="I14" s="1">
        <v>19.352649020000001</v>
      </c>
      <c r="J14" s="9">
        <v>110153619.8</v>
      </c>
      <c r="K14" s="9">
        <v>22030723.949999999</v>
      </c>
      <c r="L14" s="9">
        <v>122049733.12</v>
      </c>
      <c r="M14" s="9">
        <v>24409946.620000001</v>
      </c>
      <c r="N14" s="4">
        <v>186415911.53</v>
      </c>
      <c r="O14" s="4">
        <v>37283182.310000002</v>
      </c>
      <c r="P14" s="1"/>
      <c r="Q14" s="1"/>
      <c r="R14" s="9"/>
      <c r="S14" s="9"/>
      <c r="T14" s="9"/>
      <c r="U14" s="9"/>
    </row>
    <row r="15" spans="1:21" ht="13.5" thickBot="1" x14ac:dyDescent="0.25">
      <c r="A15" s="30" t="s">
        <v>11</v>
      </c>
      <c r="B15" s="31"/>
      <c r="C15" s="32"/>
      <c r="D15" s="4">
        <v>34826958.469999999</v>
      </c>
      <c r="E15" s="4">
        <v>12189435.470000001</v>
      </c>
      <c r="F15" s="4">
        <v>35208131.729999997</v>
      </c>
      <c r="G15" s="4">
        <v>12322846.109999999</v>
      </c>
      <c r="H15" s="1">
        <v>32.08913312</v>
      </c>
      <c r="I15" s="1">
        <v>11.231196599999999</v>
      </c>
      <c r="J15" s="9">
        <v>35339721.520000003</v>
      </c>
      <c r="K15" s="9">
        <v>12368902.540000001</v>
      </c>
      <c r="L15" s="9">
        <v>36345157.420000002</v>
      </c>
      <c r="M15" s="9">
        <v>12720805.1</v>
      </c>
      <c r="N15" s="4">
        <v>37697349.130000003</v>
      </c>
      <c r="O15" s="4">
        <v>13194072.199999999</v>
      </c>
      <c r="P15" s="1"/>
      <c r="Q15" s="1"/>
      <c r="R15" s="9"/>
      <c r="S15" s="9"/>
      <c r="T15" s="9"/>
      <c r="U15" s="9"/>
    </row>
    <row r="16" spans="1:21" ht="13.5" thickBot="1" x14ac:dyDescent="0.25">
      <c r="A16" s="30" t="s">
        <v>12</v>
      </c>
      <c r="B16" s="31"/>
      <c r="C16" s="32"/>
      <c r="D16" s="4">
        <v>728029801.44000006</v>
      </c>
      <c r="E16" s="4">
        <v>364014900.73000002</v>
      </c>
      <c r="F16" s="4">
        <v>736126124.39999998</v>
      </c>
      <c r="G16" s="4">
        <v>368063062.23000002</v>
      </c>
      <c r="H16" s="1">
        <v>771.88396677999992</v>
      </c>
      <c r="I16" s="1">
        <v>385.94198339999997</v>
      </c>
      <c r="J16" s="9">
        <v>810613103.73000002</v>
      </c>
      <c r="K16" s="9">
        <v>405306551.88</v>
      </c>
      <c r="L16" s="9">
        <v>806335482.65999997</v>
      </c>
      <c r="M16" s="9">
        <v>403167741.33999997</v>
      </c>
      <c r="N16" s="4">
        <v>732956312.38</v>
      </c>
      <c r="O16" s="4">
        <v>366478156.20999998</v>
      </c>
      <c r="P16" s="1"/>
      <c r="Q16" s="1"/>
      <c r="R16" s="9"/>
      <c r="S16" s="9"/>
      <c r="T16" s="9"/>
      <c r="U16" s="9"/>
    </row>
    <row r="17" spans="1:21" ht="13.5" thickBot="1" x14ac:dyDescent="0.25">
      <c r="A17" s="30" t="s">
        <v>13</v>
      </c>
      <c r="B17" s="31"/>
      <c r="C17" s="32"/>
      <c r="D17" s="4">
        <v>647665670.07000005</v>
      </c>
      <c r="E17" s="4">
        <v>647665670.07000005</v>
      </c>
      <c r="F17" s="4">
        <v>664834802.04999995</v>
      </c>
      <c r="G17" s="4">
        <v>664834802.04999995</v>
      </c>
      <c r="H17" s="1">
        <v>678.66512826999997</v>
      </c>
      <c r="I17" s="1">
        <v>678.66512826999997</v>
      </c>
      <c r="J17" s="9">
        <v>642486686.78999996</v>
      </c>
      <c r="K17" s="9">
        <v>642486686.78999996</v>
      </c>
      <c r="L17" s="9">
        <v>472638175.74000001</v>
      </c>
      <c r="M17" s="9">
        <v>472638175.74000001</v>
      </c>
      <c r="N17" s="4">
        <v>460055144.83999997</v>
      </c>
      <c r="O17" s="4">
        <v>460055144.83999997</v>
      </c>
      <c r="P17" s="1"/>
      <c r="Q17" s="1"/>
      <c r="R17" s="9"/>
      <c r="S17" s="9"/>
      <c r="T17" s="9"/>
      <c r="U17" s="9"/>
    </row>
    <row r="18" spans="1:21" ht="13.5" thickBot="1" x14ac:dyDescent="0.25">
      <c r="A18" s="30" t="s">
        <v>14</v>
      </c>
      <c r="B18" s="31"/>
      <c r="C18" s="32"/>
      <c r="D18" s="4">
        <v>96619371.159999996</v>
      </c>
      <c r="E18" s="4">
        <v>120774213.95</v>
      </c>
      <c r="F18" s="4">
        <v>96274223.25</v>
      </c>
      <c r="G18" s="4">
        <v>120342779.06999999</v>
      </c>
      <c r="H18" s="1">
        <v>95.214590340000001</v>
      </c>
      <c r="I18" s="1">
        <v>119.01823792</v>
      </c>
      <c r="J18" s="9">
        <v>97273216.269999996</v>
      </c>
      <c r="K18" s="9">
        <v>121591520.34999999</v>
      </c>
      <c r="L18" s="9">
        <v>99905448.480000004</v>
      </c>
      <c r="M18" s="9">
        <v>124881810.62</v>
      </c>
      <c r="N18" s="4">
        <v>99417121.890000001</v>
      </c>
      <c r="O18" s="4">
        <v>124271402.38</v>
      </c>
      <c r="P18" s="1"/>
      <c r="Q18" s="1"/>
      <c r="R18" s="9"/>
      <c r="S18" s="9"/>
      <c r="T18" s="9"/>
      <c r="U18" s="9"/>
    </row>
    <row r="19" spans="1:21" ht="13.5" thickBot="1" x14ac:dyDescent="0.25">
      <c r="A19" s="30" t="s">
        <v>20</v>
      </c>
      <c r="B19" s="31"/>
      <c r="C19" s="32"/>
      <c r="D19" s="4">
        <v>11465288.050000001</v>
      </c>
      <c r="E19" s="4">
        <v>17197932.09</v>
      </c>
      <c r="F19" s="4">
        <v>4778992.29</v>
      </c>
      <c r="G19" s="4">
        <v>7168488.4400000004</v>
      </c>
      <c r="H19" s="1">
        <v>5.7831490399999996</v>
      </c>
      <c r="I19" s="1">
        <v>8.6747235700000012</v>
      </c>
      <c r="J19" s="9">
        <v>6591914.0299999993</v>
      </c>
      <c r="K19" s="9">
        <v>9887871.0500000007</v>
      </c>
      <c r="L19" s="9">
        <v>7677397.040000001</v>
      </c>
      <c r="M19" s="9">
        <v>11516095.58</v>
      </c>
      <c r="N19" s="4">
        <v>11266031.629999999</v>
      </c>
      <c r="O19" s="4">
        <v>16899047.449999999</v>
      </c>
      <c r="P19" s="1"/>
      <c r="Q19" s="1"/>
      <c r="R19" s="9"/>
      <c r="S19" s="9"/>
      <c r="T19" s="9"/>
      <c r="U19" s="9"/>
    </row>
    <row r="20" spans="1:21" ht="13.5" thickBot="1" x14ac:dyDescent="0.25">
      <c r="A20" s="30" t="s">
        <v>21</v>
      </c>
      <c r="B20" s="31"/>
      <c r="C20" s="32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/>
      <c r="Q20" s="1"/>
      <c r="R20" s="1"/>
      <c r="S20" s="1"/>
      <c r="T20" s="1"/>
      <c r="U20" s="1"/>
    </row>
    <row r="21" spans="1:21" ht="13.5" thickBot="1" x14ac:dyDescent="0.25">
      <c r="A21" s="30" t="s">
        <v>22</v>
      </c>
      <c r="B21" s="31"/>
      <c r="C21" s="32"/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/>
      <c r="Q21" s="1"/>
      <c r="R21" s="1"/>
      <c r="S21" s="1"/>
      <c r="T21" s="1"/>
      <c r="U21" s="1"/>
    </row>
    <row r="22" spans="1:21" ht="13.5" thickBot="1" x14ac:dyDescent="0.25">
      <c r="A22" s="30" t="s">
        <v>15</v>
      </c>
      <c r="B22" s="31"/>
      <c r="C22" s="32"/>
      <c r="D22" s="4">
        <f>+SUM(D12:D21)</f>
        <v>1750301596.2800002</v>
      </c>
      <c r="E22" s="4">
        <f>+SUM(E12:E21)</f>
        <v>1182466431.1099999</v>
      </c>
      <c r="F22" s="4">
        <v>1754283158.9400001</v>
      </c>
      <c r="G22" s="4">
        <v>1191704083.8</v>
      </c>
      <c r="H22" s="1">
        <f>(+SUM(H12:H21))</f>
        <v>1799.98404031</v>
      </c>
      <c r="I22" s="1">
        <f>(+SUM(I12:I21))</f>
        <v>1223.6708697499998</v>
      </c>
      <c r="J22" s="9">
        <v>1821392402.3499999</v>
      </c>
      <c r="K22" s="9">
        <v>1215227156.04</v>
      </c>
      <c r="L22" s="9">
        <f>SUM(L12:L21)</f>
        <v>1656323953.1499999</v>
      </c>
      <c r="M22" s="9">
        <f>SUM(M12:M21)</f>
        <v>1050425195.6600001</v>
      </c>
      <c r="N22" s="4">
        <f>SUM(N12:N21)</f>
        <v>1642072975.1300001</v>
      </c>
      <c r="O22" s="4">
        <f>SUM(O12:O21)</f>
        <v>1020029381.3100001</v>
      </c>
      <c r="P22" s="1"/>
      <c r="Q22" s="1"/>
      <c r="R22" s="9"/>
      <c r="S22" s="9"/>
      <c r="T22" s="9"/>
      <c r="U22" s="9"/>
    </row>
    <row r="23" spans="1:21" ht="13.5" thickBot="1" x14ac:dyDescent="0.25">
      <c r="A23" s="30" t="s">
        <v>16</v>
      </c>
      <c r="B23" s="31"/>
      <c r="C23" s="32"/>
      <c r="D23" s="4">
        <v>-6895991</v>
      </c>
      <c r="E23" s="4">
        <v>0</v>
      </c>
      <c r="F23" s="4">
        <v>-14297994</v>
      </c>
      <c r="G23" s="4">
        <v>0</v>
      </c>
      <c r="H23" s="1">
        <v>-14.094765030000001</v>
      </c>
      <c r="I23" s="1">
        <v>0</v>
      </c>
      <c r="J23" s="9">
        <v>-15562266</v>
      </c>
      <c r="K23" s="1">
        <v>0</v>
      </c>
      <c r="L23" s="9">
        <v>-14045186.619999999</v>
      </c>
      <c r="M23" s="1">
        <v>0</v>
      </c>
      <c r="N23" s="4">
        <v>-18156829.719999999</v>
      </c>
      <c r="O23" s="4">
        <v>0</v>
      </c>
      <c r="P23" s="1"/>
      <c r="Q23" s="1"/>
      <c r="R23" s="9"/>
      <c r="S23" s="1"/>
      <c r="T23" s="9"/>
      <c r="U23" s="1"/>
    </row>
    <row r="24" spans="1:21" ht="13.5" thickBot="1" x14ac:dyDescent="0.25">
      <c r="A24" s="30" t="s">
        <v>17</v>
      </c>
      <c r="B24" s="31"/>
      <c r="C24" s="32"/>
      <c r="D24" s="4">
        <f>+D22+D23</f>
        <v>1743405605.2800002</v>
      </c>
      <c r="E24" s="4">
        <f>+E22-D23</f>
        <v>1189362422.1099999</v>
      </c>
      <c r="F24" s="4">
        <f>+F22+F23</f>
        <v>1739985164.9400001</v>
      </c>
      <c r="G24" s="4">
        <f>+G22+F23</f>
        <v>1177406089.8</v>
      </c>
      <c r="H24" s="1">
        <f>(+H22+H23)</f>
        <v>1785.88927528</v>
      </c>
      <c r="I24" s="1">
        <f>(+I22+H23)</f>
        <v>1209.5761047199999</v>
      </c>
      <c r="J24" s="9">
        <f>+J22+J23</f>
        <v>1805830136.3499999</v>
      </c>
      <c r="K24" s="9">
        <f>+K22+J23</f>
        <v>1199664890.04</v>
      </c>
      <c r="L24" s="9">
        <f>+L22+L23</f>
        <v>1642278766.53</v>
      </c>
      <c r="M24" s="9">
        <f>+M22+L23</f>
        <v>1036380009.0400001</v>
      </c>
      <c r="N24" s="4">
        <f>+N22+N23</f>
        <v>1623916145.4100001</v>
      </c>
      <c r="O24" s="4">
        <f>+O22+N23</f>
        <v>1001872551.59</v>
      </c>
      <c r="P24" s="1"/>
      <c r="Q24" s="1"/>
      <c r="R24" s="9"/>
      <c r="S24" s="9"/>
      <c r="T24" s="9"/>
      <c r="U24" s="9"/>
    </row>
    <row r="25" spans="1:21" ht="13.5" thickBot="1" x14ac:dyDescent="0.25">
      <c r="A25" s="30" t="s">
        <v>18</v>
      </c>
      <c r="B25" s="31"/>
      <c r="C25" s="32"/>
      <c r="D25" s="4">
        <v>152855874.5</v>
      </c>
      <c r="E25" s="4">
        <v>0</v>
      </c>
      <c r="F25" s="4">
        <v>148789024.81999999</v>
      </c>
      <c r="G25" s="4">
        <v>0</v>
      </c>
      <c r="H25" s="1">
        <v>152.17269130000003</v>
      </c>
      <c r="I25" s="1">
        <v>0</v>
      </c>
      <c r="J25" s="9">
        <v>140616712.31</v>
      </c>
      <c r="K25" s="1">
        <v>0</v>
      </c>
      <c r="L25" s="9">
        <v>162317607.80000001</v>
      </c>
      <c r="M25" s="1">
        <v>0</v>
      </c>
      <c r="N25" s="4">
        <v>177839362.72</v>
      </c>
      <c r="O25" s="4">
        <v>0</v>
      </c>
      <c r="P25" s="1"/>
      <c r="Q25" s="1"/>
      <c r="R25" s="9"/>
      <c r="S25" s="1"/>
      <c r="T25" s="9"/>
      <c r="U25" s="1"/>
    </row>
    <row r="26" spans="1:21" ht="13.5" thickBot="1" x14ac:dyDescent="0.25">
      <c r="A26" s="30" t="s">
        <v>19</v>
      </c>
      <c r="B26" s="31"/>
      <c r="C26" s="32"/>
      <c r="D26" s="1">
        <v>0</v>
      </c>
      <c r="E26" s="1">
        <f>+D25/E24*100</f>
        <v>12.851917267473825</v>
      </c>
      <c r="F26" s="1">
        <v>0</v>
      </c>
      <c r="G26" s="1">
        <f>+F25/G24*100</f>
        <v>12.6370184517454</v>
      </c>
      <c r="H26" s="1">
        <v>0</v>
      </c>
      <c r="I26" s="8">
        <f>+H25/I24*100</f>
        <v>12.580662821148067</v>
      </c>
      <c r="J26" s="1">
        <v>0</v>
      </c>
      <c r="K26" s="8">
        <f>+J25/K24*100</f>
        <v>11.721332638593056</v>
      </c>
      <c r="L26" s="1">
        <v>0</v>
      </c>
      <c r="M26" s="8">
        <f>+L25/M24*100</f>
        <v>15.661977883031049</v>
      </c>
      <c r="N26" s="1">
        <v>0</v>
      </c>
      <c r="O26" s="1">
        <f>+N25/O24*100</f>
        <v>17.750697175779884</v>
      </c>
      <c r="P26" s="1"/>
      <c r="Q26" s="8"/>
      <c r="R26" s="1"/>
      <c r="S26" s="8"/>
      <c r="T26" s="1"/>
      <c r="U26" s="8"/>
    </row>
    <row r="27" spans="1:21" ht="12.75" customHeight="1" x14ac:dyDescent="0.2">
      <c r="H27" s="7"/>
      <c r="P27" s="7"/>
    </row>
    <row r="28" spans="1:21" ht="12.75" customHeight="1" x14ac:dyDescent="0.2">
      <c r="E28" s="6"/>
    </row>
    <row r="29" spans="1:21" ht="12.75" customHeight="1" x14ac:dyDescent="0.2">
      <c r="A29" t="s">
        <v>24</v>
      </c>
    </row>
    <row r="30" spans="1:21" ht="12.75" customHeight="1" x14ac:dyDescent="0.2">
      <c r="A30" s="2" t="s">
        <v>27</v>
      </c>
      <c r="B30" s="2" t="s">
        <v>32</v>
      </c>
      <c r="C30" s="2"/>
      <c r="D30" s="2"/>
      <c r="E30" s="2"/>
    </row>
    <row r="31" spans="1:21" ht="12.75" customHeight="1" x14ac:dyDescent="0.2">
      <c r="A31" s="2" t="s">
        <v>28</v>
      </c>
      <c r="B31" s="3" t="s">
        <v>25</v>
      </c>
      <c r="C31" s="2"/>
      <c r="D31" s="2"/>
      <c r="E31" s="2"/>
    </row>
    <row r="32" spans="1:21" ht="12.75" customHeight="1" x14ac:dyDescent="0.2">
      <c r="A32" s="2" t="s">
        <v>23</v>
      </c>
      <c r="B32" s="2" t="s">
        <v>26</v>
      </c>
      <c r="C32" s="2"/>
      <c r="D32" s="2"/>
      <c r="E32" s="2"/>
    </row>
    <row r="33" spans="1:5" ht="12.75" customHeight="1" x14ac:dyDescent="0.2">
      <c r="A33" s="2"/>
      <c r="B33" s="2"/>
      <c r="C33" s="2"/>
      <c r="D33" s="2"/>
      <c r="E33" s="2"/>
    </row>
  </sheetData>
  <mergeCells count="34">
    <mergeCell ref="P10:Q10"/>
    <mergeCell ref="R10:S10"/>
    <mergeCell ref="T10:U10"/>
    <mergeCell ref="A24:C24"/>
    <mergeCell ref="A25:C25"/>
    <mergeCell ref="A26:C26"/>
    <mergeCell ref="A20:C20"/>
    <mergeCell ref="A21:C21"/>
    <mergeCell ref="A17:C17"/>
    <mergeCell ref="A18:C18"/>
    <mergeCell ref="A19:C19"/>
    <mergeCell ref="A22:C22"/>
    <mergeCell ref="A23:C23"/>
    <mergeCell ref="A12:C12"/>
    <mergeCell ref="A13:C13"/>
    <mergeCell ref="A14:C14"/>
    <mergeCell ref="A15:C15"/>
    <mergeCell ref="A16:C16"/>
    <mergeCell ref="A8:E8"/>
    <mergeCell ref="A9:C11"/>
    <mergeCell ref="D9:E9"/>
    <mergeCell ref="D10:E10"/>
    <mergeCell ref="A1:E1"/>
    <mergeCell ref="A7:E7"/>
    <mergeCell ref="A2:U2"/>
    <mergeCell ref="A3:U3"/>
    <mergeCell ref="A4:U6"/>
    <mergeCell ref="F9:M9"/>
    <mergeCell ref="F10:G10"/>
    <mergeCell ref="H10:I10"/>
    <mergeCell ref="J10:K10"/>
    <mergeCell ref="L10:M10"/>
    <mergeCell ref="N9:U9"/>
    <mergeCell ref="N10:O1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2017-03-27T14:00:30Z</dcterms:created>
  <dcterms:modified xsi:type="dcterms:W3CDTF">2019-05-29T20:17:33Z</dcterms:modified>
</cp:coreProperties>
</file>