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AE2CE2B6-A2C0-4017-9FF7-03366A85090B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L23" i="1"/>
  <c r="J23" i="1"/>
  <c r="H23" i="1"/>
  <c r="F23" i="1"/>
  <c r="D23" i="1"/>
  <c r="E22" i="1"/>
  <c r="F22" i="1"/>
  <c r="G22" i="1"/>
  <c r="H22" i="1"/>
  <c r="I22" i="1"/>
  <c r="J22" i="1"/>
  <c r="K22" i="1"/>
  <c r="L22" i="1"/>
  <c r="M22" i="1"/>
  <c r="N22" i="1"/>
  <c r="O22" i="1"/>
  <c r="H24" i="1" l="1"/>
  <c r="E24" i="1"/>
  <c r="E26" i="1" s="1"/>
  <c r="F24" i="1"/>
  <c r="I24" i="1"/>
  <c r="I26" i="1" s="1"/>
  <c r="K24" i="1" l="1"/>
  <c r="K26" i="1" s="1"/>
  <c r="G24" i="1"/>
  <c r="G26" i="1" s="1"/>
  <c r="J24" i="1"/>
  <c r="L24" i="1"/>
  <c r="M24" i="1"/>
  <c r="M26" i="1" s="1"/>
  <c r="D22" i="1"/>
  <c r="D24" i="1" s="1"/>
  <c r="O24" i="1" l="1"/>
  <c r="O26" i="1" s="1"/>
  <c r="N24" i="1" l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<sst xmlns="http://schemas.openxmlformats.org/spreadsheetml/2006/main" count="55" uniqueCount="34">
  <si>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</si>
  <si>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</si>
  <si>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</si>
  <si>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</si>
  <si>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</si>
  <si>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</si>
  <si>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</si>
  <si>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</si>
  <si>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</si>
  <si>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</si>
  <si>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</si>
  <si>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</si>
  <si>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</si>
  <si>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</si>
  <si>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</si>
  <si>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</si>
  <si>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</si>
  <si>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</si>
  <si>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</si>
  <si>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</si>
  <si>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</si>
  <si>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</si>
  <si>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</si>
  <si>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</si>
  <si>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</si>
  <si>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</si>
  <si>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</si>
  <si>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</si>
  <si>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</si>
  <si>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BCT BANK INTERNATIONAL, S.A.</t>
  </si>
  <si>
    <r>
      <t xml:space="preserve">TRIMESTRE III </t>
    </r>
    <r>
      <rPr>
        <vertAlign val="superscript"/>
        <sz val="8"/>
        <rFont val="Tahoma"/>
        <family val="2"/>
      </rPr>
      <t xml:space="preserve"> </t>
    </r>
  </si>
  <si>
    <t>ADECUACION DE CAPITAL
 A MARZO 2019
( en millones de balboas)</t>
  </si>
  <si>
    <r>
      <t xml:space="preserve">2019 </t>
    </r>
    <r>
      <rPr>
        <sz val="6"/>
        <color theme="1"/>
        <rFont val="Arial"/>
        <family val="2"/>
      </rPr>
      <t>(1)</t>
    </r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</si>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</sst>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0.0%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4" fontId="5" fillId="0" borderId="13" xfId="2" applyFont="1" applyBorder="1" applyAlignment="1">
      <alignment horizontal="right" vertical="top"/>
    </xf>
    <xf numFmtId="0" fontId="7" fillId="3" borderId="18" xfId="0" applyFont="1" applyFill="1" applyBorder="1" applyAlignment="1">
      <alignment horizontal="center" vertical="top"/>
    </xf>
    <xf numFmtId="164" fontId="5" fillId="0" borderId="13" xfId="2" applyFont="1" applyBorder="1"/>
    <xf numFmtId="167" fontId="0" fillId="0" borderId="0" xfId="0" applyNumberFormat="1"/>
    <xf numFmtId="168" fontId="0" fillId="0" borderId="0" xfId="3" applyNumberFormat="1" applyFont="1"/>
    <xf numFmtId="4" fontId="6" fillId="4" borderId="0" xfId="0" applyNumberFormat="1" applyFont="1" applyFill="1" applyAlignment="1">
      <alignment horizontal="right" vertical="center" wrapText="1"/>
    </xf>
    <xf numFmtId="10" fontId="0" fillId="0" borderId="0" xfId="3" applyNumberFormat="1" applyFont="1"/>
    <xf numFmtId="2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4">
    <cellStyle name="Millares" xfId="2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S19" sqref="S1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5" width="8.140625" customWidth="1"/>
    <col min="16" max="16" width="8.28515625" customWidth="1"/>
    <col min="17" max="17" width="5" bestFit="1" customWidth="1"/>
    <col min="18" max="21" width="8.28515625" customWidth="1"/>
  </cols>
  <sheetData>
    <row r="1" spans="1:2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ht="13.5" thickBot="1" x14ac:dyDescent="0.25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21" ht="13.5" thickBot="1" x14ac:dyDescent="0.25">
      <c r="A9" s="31" t="s">
        <v>0</v>
      </c>
      <c r="B9" s="32"/>
      <c r="C9" s="33"/>
      <c r="D9" s="43">
        <v>2017</v>
      </c>
      <c r="E9" s="44"/>
      <c r="F9" s="39">
        <v>2018</v>
      </c>
      <c r="G9" s="29"/>
      <c r="H9" s="29"/>
      <c r="I9" s="29"/>
      <c r="J9" s="29"/>
      <c r="K9" s="29"/>
      <c r="L9" s="29"/>
      <c r="M9" s="30"/>
      <c r="N9" s="18" t="s">
        <v>32</v>
      </c>
      <c r="O9" s="19"/>
      <c r="P9" s="19"/>
      <c r="Q9" s="19"/>
      <c r="R9" s="19"/>
      <c r="S9" s="19"/>
      <c r="T9" s="19"/>
      <c r="U9" s="20"/>
    </row>
    <row r="10" spans="1:21" ht="13.5" thickBot="1" x14ac:dyDescent="0.25">
      <c r="A10" s="34"/>
      <c r="B10" s="24"/>
      <c r="C10" s="35"/>
      <c r="D10" s="40" t="s">
        <v>2</v>
      </c>
      <c r="E10" s="30"/>
      <c r="F10" s="40" t="s">
        <v>3</v>
      </c>
      <c r="G10" s="30"/>
      <c r="H10" s="40" t="s">
        <v>4</v>
      </c>
      <c r="I10" s="30"/>
      <c r="J10" s="41" t="s">
        <v>30</v>
      </c>
      <c r="K10" s="42"/>
      <c r="L10" s="40" t="s">
        <v>2</v>
      </c>
      <c r="M10" s="30"/>
      <c r="N10" s="40" t="s">
        <v>3</v>
      </c>
      <c r="O10" s="30"/>
      <c r="P10" s="40" t="s">
        <v>4</v>
      </c>
      <c r="Q10" s="30"/>
      <c r="R10" s="41" t="s">
        <v>28</v>
      </c>
      <c r="S10" s="42"/>
      <c r="T10" s="40" t="s">
        <v>2</v>
      </c>
      <c r="U10" s="30"/>
    </row>
    <row r="11" spans="1:21" ht="13.5" thickBot="1" x14ac:dyDescent="0.25">
      <c r="A11" s="36"/>
      <c r="B11" s="37"/>
      <c r="C11" s="38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1" t="s">
        <v>5</v>
      </c>
      <c r="O11" s="1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8" t="s">
        <v>7</v>
      </c>
      <c r="B12" s="29"/>
      <c r="C12" s="30"/>
      <c r="D12" s="9">
        <v>310387501.89999998</v>
      </c>
      <c r="E12" s="9">
        <v>0</v>
      </c>
      <c r="F12" s="9">
        <v>277521440.69</v>
      </c>
      <c r="G12" s="9">
        <v>0</v>
      </c>
      <c r="H12" s="9">
        <v>272807034.48000002</v>
      </c>
      <c r="I12" s="9">
        <v>0</v>
      </c>
      <c r="J12" s="9">
        <v>303949175.54000002</v>
      </c>
      <c r="K12" s="9">
        <v>0</v>
      </c>
      <c r="L12" s="9">
        <v>295106870.99000001</v>
      </c>
      <c r="M12" s="9">
        <v>0</v>
      </c>
      <c r="N12" s="9">
        <v>301920365.47000003</v>
      </c>
      <c r="O12" s="9">
        <v>0</v>
      </c>
      <c r="P12" s="12"/>
      <c r="Q12" s="9"/>
      <c r="R12" s="9"/>
      <c r="S12" s="9"/>
      <c r="T12" s="9"/>
      <c r="U12" s="9"/>
    </row>
    <row r="13" spans="1:21" ht="13.5" thickBot="1" x14ac:dyDescent="0.25">
      <c r="A13" s="28" t="s">
        <v>8</v>
      </c>
      <c r="B13" s="29"/>
      <c r="C13" s="30"/>
      <c r="D13" s="9">
        <v>42026678.700000003</v>
      </c>
      <c r="E13" s="9">
        <v>4202667.87</v>
      </c>
      <c r="F13" s="9">
        <v>53329389.189999998</v>
      </c>
      <c r="G13" s="9">
        <v>5332938.91</v>
      </c>
      <c r="H13" s="9">
        <v>75258627.420000002</v>
      </c>
      <c r="I13" s="9">
        <v>7525862.75</v>
      </c>
      <c r="J13" s="9">
        <v>62148936.490000002</v>
      </c>
      <c r="K13" s="9">
        <v>6214893.6399999997</v>
      </c>
      <c r="L13" s="9">
        <v>46172201.530000001</v>
      </c>
      <c r="M13" s="9">
        <v>4617220.1500000004</v>
      </c>
      <c r="N13" s="9">
        <v>44782811.450000003</v>
      </c>
      <c r="O13" s="9">
        <v>4478281.1500000004</v>
      </c>
      <c r="P13" s="12"/>
      <c r="Q13" s="12"/>
      <c r="R13" s="9"/>
      <c r="S13" s="9"/>
      <c r="T13" s="9"/>
      <c r="U13" s="9"/>
    </row>
    <row r="14" spans="1:21" ht="13.5" thickBot="1" x14ac:dyDescent="0.25">
      <c r="A14" s="28" t="s">
        <v>9</v>
      </c>
      <c r="B14" s="29"/>
      <c r="C14" s="30"/>
      <c r="D14" s="9">
        <v>32163299.879999999</v>
      </c>
      <c r="E14" s="9">
        <v>6432659.9700000007</v>
      </c>
      <c r="F14" s="9">
        <v>34973676.469999999</v>
      </c>
      <c r="G14" s="9">
        <v>6994735.2999999998</v>
      </c>
      <c r="H14" s="9">
        <v>27837377.870000001</v>
      </c>
      <c r="I14" s="9">
        <v>5567475.5800000001</v>
      </c>
      <c r="J14" s="9">
        <v>31019688.699999999</v>
      </c>
      <c r="K14" s="9">
        <v>6203937.7300000004</v>
      </c>
      <c r="L14" s="9">
        <v>25569014.23</v>
      </c>
      <c r="M14" s="9">
        <v>5113802.84</v>
      </c>
      <c r="N14" s="9">
        <v>21328795.649999999</v>
      </c>
      <c r="O14" s="9">
        <v>4265759.13</v>
      </c>
      <c r="P14" s="12"/>
      <c r="Q14" s="12"/>
      <c r="R14" s="9"/>
      <c r="S14" s="9"/>
      <c r="T14" s="9"/>
      <c r="U14" s="9"/>
    </row>
    <row r="15" spans="1:21" ht="13.5" thickBot="1" x14ac:dyDescent="0.25">
      <c r="A15" s="28" t="s">
        <v>10</v>
      </c>
      <c r="B15" s="29"/>
      <c r="C15" s="30"/>
      <c r="D15" s="9">
        <v>835984.69</v>
      </c>
      <c r="E15" s="9">
        <v>292594.64</v>
      </c>
      <c r="F15" s="9">
        <v>889008.96</v>
      </c>
      <c r="G15" s="9">
        <v>311153.13</v>
      </c>
      <c r="H15" s="9">
        <v>230104.05</v>
      </c>
      <c r="I15" s="9">
        <v>80536.42</v>
      </c>
      <c r="J15" s="9">
        <v>1021614.84</v>
      </c>
      <c r="K15" s="9">
        <v>357565.19</v>
      </c>
      <c r="L15" s="9">
        <v>940991.38</v>
      </c>
      <c r="M15" s="9">
        <v>329346.98</v>
      </c>
      <c r="N15" s="9">
        <v>1077317.74</v>
      </c>
      <c r="O15" s="9">
        <v>377061.21</v>
      </c>
      <c r="P15" s="12"/>
      <c r="Q15" s="12"/>
      <c r="R15" s="9"/>
      <c r="S15" s="9"/>
      <c r="T15" s="9"/>
      <c r="U15" s="9"/>
    </row>
    <row r="16" spans="1:21" ht="13.5" thickBot="1" x14ac:dyDescent="0.25">
      <c r="A16" s="28" t="s">
        <v>11</v>
      </c>
      <c r="B16" s="29"/>
      <c r="C16" s="30"/>
      <c r="D16" s="9">
        <v>91930315.849999994</v>
      </c>
      <c r="E16" s="9">
        <v>45965157.920000002</v>
      </c>
      <c r="F16" s="9">
        <v>89120430.670000002</v>
      </c>
      <c r="G16" s="9">
        <v>44560215.32</v>
      </c>
      <c r="H16" s="9">
        <v>85067785.040000007</v>
      </c>
      <c r="I16" s="9">
        <v>42533892.539999999</v>
      </c>
      <c r="J16" s="9">
        <v>92064196.890000001</v>
      </c>
      <c r="K16" s="9">
        <v>46032098.439999998</v>
      </c>
      <c r="L16" s="9">
        <v>89826755.909999996</v>
      </c>
      <c r="M16" s="9">
        <v>44913377.950000003</v>
      </c>
      <c r="N16" s="9">
        <v>72259975.599999994</v>
      </c>
      <c r="O16" s="9">
        <v>36129987.789999999</v>
      </c>
      <c r="P16" s="12"/>
      <c r="Q16" s="12"/>
      <c r="R16" s="9"/>
      <c r="S16" s="9"/>
      <c r="T16" s="9"/>
      <c r="U16" s="9"/>
    </row>
    <row r="17" spans="1:21" ht="13.5" thickBot="1" x14ac:dyDescent="0.25">
      <c r="A17" s="28" t="s">
        <v>12</v>
      </c>
      <c r="B17" s="29"/>
      <c r="C17" s="30"/>
      <c r="D17" s="9">
        <v>270495814.58999997</v>
      </c>
      <c r="E17" s="9">
        <v>270495814.58999997</v>
      </c>
      <c r="F17" s="9">
        <v>266144871.06</v>
      </c>
      <c r="G17" s="9">
        <v>266144871.06</v>
      </c>
      <c r="H17" s="9">
        <v>263091474.12</v>
      </c>
      <c r="I17" s="9">
        <v>263091474.12</v>
      </c>
      <c r="J17" s="9">
        <v>373020238.98000002</v>
      </c>
      <c r="K17" s="9">
        <v>373020238.98000002</v>
      </c>
      <c r="L17" s="9">
        <v>357293834.86000001</v>
      </c>
      <c r="M17" s="9">
        <v>357293834.86000001</v>
      </c>
      <c r="N17" s="9">
        <v>357791077.48000002</v>
      </c>
      <c r="O17" s="9">
        <v>357791077.48000002</v>
      </c>
      <c r="P17" s="12"/>
      <c r="Q17" s="12"/>
      <c r="R17" s="9"/>
      <c r="S17" s="9"/>
      <c r="T17" s="9"/>
      <c r="U17" s="9"/>
    </row>
    <row r="18" spans="1:21" ht="13.5" thickBot="1" x14ac:dyDescent="0.25">
      <c r="A18" s="28" t="s">
        <v>13</v>
      </c>
      <c r="B18" s="29"/>
      <c r="C18" s="30"/>
      <c r="D18" s="9">
        <v>3562963.24</v>
      </c>
      <c r="E18" s="9">
        <v>4453704.05</v>
      </c>
      <c r="F18" s="9">
        <v>6566109.2400000002</v>
      </c>
      <c r="G18" s="9">
        <v>8207636.5499999998</v>
      </c>
      <c r="H18" s="9">
        <v>6885740.9099999992</v>
      </c>
      <c r="I18" s="9">
        <v>8607176.1500000004</v>
      </c>
      <c r="J18" s="9">
        <v>34700883.490000002</v>
      </c>
      <c r="K18" s="9">
        <v>43376104.359999999</v>
      </c>
      <c r="L18" s="9">
        <v>15940337.830000002</v>
      </c>
      <c r="M18" s="9">
        <v>19925422.289999999</v>
      </c>
      <c r="N18" s="9">
        <v>19128587.130000003</v>
      </c>
      <c r="O18" s="9">
        <v>23910733.91</v>
      </c>
      <c r="P18" s="12"/>
      <c r="Q18" s="12"/>
      <c r="R18" s="9"/>
      <c r="S18" s="9"/>
      <c r="T18" s="9"/>
      <c r="U18" s="9"/>
    </row>
    <row r="19" spans="1:21" ht="13.5" thickBot="1" x14ac:dyDescent="0.25">
      <c r="A19" s="28" t="s">
        <v>14</v>
      </c>
      <c r="B19" s="29"/>
      <c r="C19" s="30"/>
      <c r="D19" s="9">
        <v>8292402.5299999993</v>
      </c>
      <c r="E19" s="9">
        <v>12438603.790000001</v>
      </c>
      <c r="F19" s="9">
        <v>4699039.13</v>
      </c>
      <c r="G19" s="9">
        <v>7048558.6900000004</v>
      </c>
      <c r="H19" s="9">
        <v>4862158.96</v>
      </c>
      <c r="I19" s="9">
        <v>7293238.4299999997</v>
      </c>
      <c r="J19" s="9">
        <v>79304068.700000003</v>
      </c>
      <c r="K19" s="9">
        <v>118956103.06</v>
      </c>
      <c r="L19" s="9">
        <v>86624022.349999994</v>
      </c>
      <c r="M19" s="9">
        <v>129936033.52</v>
      </c>
      <c r="N19" s="9">
        <v>66205673.149999999</v>
      </c>
      <c r="O19" s="9">
        <v>99308509.730000004</v>
      </c>
      <c r="P19" s="12"/>
      <c r="Q19" s="12"/>
      <c r="R19" s="9"/>
      <c r="S19" s="9"/>
      <c r="T19" s="9"/>
      <c r="U19" s="9"/>
    </row>
    <row r="20" spans="1:21" ht="13.5" thickBot="1" x14ac:dyDescent="0.25">
      <c r="A20" s="28" t="s">
        <v>15</v>
      </c>
      <c r="B20" s="29"/>
      <c r="C20" s="30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/>
      <c r="Q20" s="4"/>
      <c r="R20" s="4"/>
      <c r="S20" s="4"/>
      <c r="T20" s="4"/>
      <c r="U20" s="4"/>
    </row>
    <row r="21" spans="1:21" ht="13.5" thickBot="1" x14ac:dyDescent="0.25">
      <c r="A21" s="28" t="s">
        <v>16</v>
      </c>
      <c r="B21" s="29"/>
      <c r="C21" s="30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/>
      <c r="Q21" s="15"/>
      <c r="R21" s="4"/>
      <c r="S21" s="4"/>
      <c r="T21" s="4"/>
      <c r="U21" s="4"/>
    </row>
    <row r="22" spans="1:21" ht="13.5" thickBot="1" x14ac:dyDescent="0.25">
      <c r="A22" s="28" t="s">
        <v>17</v>
      </c>
      <c r="B22" s="29"/>
      <c r="C22" s="30"/>
      <c r="D22" s="9">
        <f>SUM(D12:D21)</f>
        <v>759694961.37999988</v>
      </c>
      <c r="E22" s="9">
        <f t="shared" ref="E22:O22" si="0">SUM(E12:E21)</f>
        <v>344281202.83000004</v>
      </c>
      <c r="F22" s="9">
        <f t="shared" si="0"/>
        <v>733243965.40999997</v>
      </c>
      <c r="G22" s="9">
        <f t="shared" si="0"/>
        <v>338600108.96000004</v>
      </c>
      <c r="H22" s="9">
        <f t="shared" si="0"/>
        <v>736040302.85000002</v>
      </c>
      <c r="I22" s="9">
        <f t="shared" si="0"/>
        <v>334699655.99000001</v>
      </c>
      <c r="J22" s="9">
        <f t="shared" si="0"/>
        <v>977228803.63000011</v>
      </c>
      <c r="K22" s="9">
        <f t="shared" si="0"/>
        <v>594160941.4000001</v>
      </c>
      <c r="L22" s="9">
        <f t="shared" si="0"/>
        <v>917474029.08000004</v>
      </c>
      <c r="M22" s="9">
        <f t="shared" si="0"/>
        <v>562129038.59000003</v>
      </c>
      <c r="N22" s="9">
        <f t="shared" si="0"/>
        <v>884494603.66999996</v>
      </c>
      <c r="O22" s="9">
        <f t="shared" si="0"/>
        <v>526261410.40000004</v>
      </c>
      <c r="P22" s="12"/>
      <c r="Q22" s="12"/>
      <c r="R22" s="9"/>
      <c r="S22" s="9"/>
      <c r="T22" s="9"/>
      <c r="U22" s="9"/>
    </row>
    <row r="23" spans="1:21" ht="13.5" thickBot="1" x14ac:dyDescent="0.25">
      <c r="A23" s="28" t="s">
        <v>18</v>
      </c>
      <c r="B23" s="29"/>
      <c r="C23" s="30"/>
      <c r="D23" s="9">
        <f>-6130270.69*-1</f>
        <v>6130270.6900000004</v>
      </c>
      <c r="E23" s="9">
        <v>0</v>
      </c>
      <c r="F23" s="9">
        <f>-7494044.5*-1</f>
        <v>7494044.5</v>
      </c>
      <c r="G23" s="9">
        <v>0</v>
      </c>
      <c r="H23" s="9">
        <f>-8595148.65*-1</f>
        <v>8595148.6500000004</v>
      </c>
      <c r="I23" s="4">
        <v>0</v>
      </c>
      <c r="J23" s="9">
        <f>-37519857.96*-1</f>
        <v>37519857.960000001</v>
      </c>
      <c r="K23" s="9">
        <v>0</v>
      </c>
      <c r="L23" s="9">
        <f>-40085459.58*-1</f>
        <v>40085459.579999998</v>
      </c>
      <c r="M23" s="9">
        <v>0</v>
      </c>
      <c r="N23" s="9">
        <f>-37064987.18*-1</f>
        <v>37064987.18</v>
      </c>
      <c r="O23" s="4">
        <v>0</v>
      </c>
      <c r="P23" s="12"/>
      <c r="Q23" s="4"/>
      <c r="R23" s="9"/>
      <c r="S23" s="9"/>
      <c r="T23" s="9"/>
      <c r="U23" s="9"/>
    </row>
    <row r="24" spans="1:21" ht="13.5" thickBot="1" x14ac:dyDescent="0.25">
      <c r="A24" s="28" t="s">
        <v>19</v>
      </c>
      <c r="B24" s="29"/>
      <c r="C24" s="30"/>
      <c r="D24" s="9">
        <f>-D23+D22</f>
        <v>753564690.68999982</v>
      </c>
      <c r="E24" s="9">
        <f>-D23+E22</f>
        <v>338150932.14000005</v>
      </c>
      <c r="F24" s="9">
        <f>-F23+F22</f>
        <v>725749920.90999997</v>
      </c>
      <c r="G24" s="9">
        <f>-F23+G22</f>
        <v>331106064.46000004</v>
      </c>
      <c r="H24" s="9">
        <f>-H23+H22</f>
        <v>727445154.20000005</v>
      </c>
      <c r="I24" s="9">
        <f>-H23+I22</f>
        <v>326104507.34000003</v>
      </c>
      <c r="J24" s="9">
        <f>-J23+J22</f>
        <v>939708945.67000008</v>
      </c>
      <c r="K24" s="9">
        <f>-J23+K22</f>
        <v>556641083.44000006</v>
      </c>
      <c r="L24" s="9">
        <f>-L23+L22</f>
        <v>877388569.5</v>
      </c>
      <c r="M24" s="9">
        <f>-L23+M22</f>
        <v>522043579.01000005</v>
      </c>
      <c r="N24" s="9">
        <f>-N23+N22</f>
        <v>847429616.49000001</v>
      </c>
      <c r="O24" s="9">
        <f>-N23+O22</f>
        <v>489196423.22000003</v>
      </c>
      <c r="P24" s="10"/>
      <c r="Q24" s="10"/>
      <c r="R24" s="9"/>
      <c r="S24" s="9"/>
      <c r="T24" s="9"/>
      <c r="U24" s="9"/>
    </row>
    <row r="25" spans="1:21" ht="13.5" thickBot="1" x14ac:dyDescent="0.25">
      <c r="A25" s="28" t="s">
        <v>20</v>
      </c>
      <c r="B25" s="29"/>
      <c r="C25" s="30"/>
      <c r="D25" s="9">
        <v>55414171.18</v>
      </c>
      <c r="E25" s="9">
        <v>0</v>
      </c>
      <c r="F25" s="9">
        <v>46510741.57</v>
      </c>
      <c r="G25" s="9">
        <v>0</v>
      </c>
      <c r="H25" s="9">
        <v>48250950.969999999</v>
      </c>
      <c r="I25" s="4">
        <v>0</v>
      </c>
      <c r="J25" s="9">
        <v>77819393.179999992</v>
      </c>
      <c r="K25" s="9">
        <v>0</v>
      </c>
      <c r="L25" s="9">
        <v>85164357.530000001</v>
      </c>
      <c r="M25" s="9">
        <v>0</v>
      </c>
      <c r="N25" s="9">
        <v>75836212.229999989</v>
      </c>
      <c r="O25" s="4">
        <v>0</v>
      </c>
      <c r="P25" s="10"/>
      <c r="Q25" s="4"/>
      <c r="R25" s="9"/>
      <c r="S25" s="9"/>
      <c r="T25" s="9"/>
      <c r="U25" s="9"/>
    </row>
    <row r="26" spans="1:21" ht="13.5" thickBot="1" x14ac:dyDescent="0.25">
      <c r="A26" s="28" t="s">
        <v>21</v>
      </c>
      <c r="B26" s="29"/>
      <c r="C26" s="30"/>
      <c r="D26" s="9">
        <v>0</v>
      </c>
      <c r="E26" s="10">
        <f>(D25/E24)*100</f>
        <v>16.387407489699786</v>
      </c>
      <c r="F26" s="4">
        <v>0</v>
      </c>
      <c r="G26" s="10">
        <f>(F25/G24)*100</f>
        <v>14.047082358897365</v>
      </c>
      <c r="H26" s="4">
        <v>0</v>
      </c>
      <c r="I26" s="10">
        <f>(H25/I24)*100</f>
        <v>14.79616193090304</v>
      </c>
      <c r="J26" s="4">
        <v>0</v>
      </c>
      <c r="K26" s="10">
        <f>(J25/K24)*100</f>
        <v>13.980174208321456</v>
      </c>
      <c r="L26" s="4">
        <v>0</v>
      </c>
      <c r="M26" s="10">
        <f>(L25/M24)*100</f>
        <v>16.313649081079614</v>
      </c>
      <c r="N26" s="4">
        <v>0</v>
      </c>
      <c r="O26" s="17">
        <f>(N25/O24)*100</f>
        <v>15.50220088095271</v>
      </c>
      <c r="P26" s="4"/>
      <c r="Q26" s="4"/>
      <c r="R26" s="9"/>
      <c r="S26" s="10"/>
      <c r="T26" s="9"/>
      <c r="U26" s="10"/>
    </row>
    <row r="27" spans="1:21" ht="12.75" customHeight="1" x14ac:dyDescent="0.2">
      <c r="I27" s="16"/>
      <c r="U27" s="14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33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T31" s="1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TERAN, JANINA</cp:lastModifiedBy>
  <cp:lastPrinted>2017-05-24T12:59:24Z</cp:lastPrinted>
  <dcterms:created xsi:type="dcterms:W3CDTF">2017-03-23T20:22:54Z</dcterms:created>
  <dcterms:modified xsi:type="dcterms:W3CDTF">2019-05-29T20:14:42Z</dcterms:modified>
</cp:coreProperties>
</file>