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14115" windowHeight="7995"/>
  </bookViews>
  <sheets>
    <sheet name="Page1_1" sheetId="1" r:id="rId1"/>
  </sheets>
  <calcPr calcId="145621"/>
</workbook>
</file>

<file path=xl/calcChain.xml><?xml version="1.0" encoding="utf-8"?>
<calcChain xmlns="http://schemas.openxmlformats.org/spreadsheetml/2006/main">
  <c r="U26" i="1" l="1"/>
  <c r="U24" i="1"/>
  <c r="T24" i="1"/>
  <c r="T23" i="1"/>
  <c r="U22" i="1"/>
  <c r="T22" i="1"/>
  <c r="G24" i="1" l="1"/>
  <c r="I24" i="1"/>
  <c r="K24" i="1"/>
  <c r="M24" i="1"/>
  <c r="O24" i="1"/>
  <c r="Q24" i="1"/>
  <c r="E24" i="1"/>
  <c r="S26" i="1"/>
  <c r="S24" i="1"/>
  <c r="R24" i="1" l="1"/>
  <c r="P24" i="1"/>
  <c r="N24" i="1"/>
  <c r="R23" i="1"/>
  <c r="S22" i="1"/>
  <c r="R22" i="1"/>
  <c r="Q26" i="1" l="1"/>
  <c r="P23" i="1"/>
  <c r="Q22" i="1"/>
  <c r="P22" i="1"/>
  <c r="O26" i="1" l="1"/>
  <c r="E22" i="1" l="1"/>
  <c r="H22" i="1"/>
  <c r="H24" i="1" s="1"/>
  <c r="I22" i="1"/>
  <c r="J22" i="1"/>
  <c r="J24" i="1" s="1"/>
  <c r="K22" i="1"/>
  <c r="L22" i="1"/>
  <c r="L24" i="1" s="1"/>
  <c r="M22" i="1"/>
  <c r="N22" i="1"/>
  <c r="O22" i="1"/>
  <c r="D22" i="1" l="1"/>
  <c r="D24" i="1" s="1"/>
</calcChain>
</file>

<file path=xl/sharedStrings.xml><?xml version="1.0" encoding="utf-8"?>
<sst xmlns="http://schemas.openxmlformats.org/spreadsheetml/2006/main" count="55" uniqueCount="34">
  <si>
    <t/>
  </si>
  <si>
    <t>196</t>
  </si>
  <si>
    <t>TRIMESTRE IV</t>
  </si>
  <si>
    <t>TRIMESTRE I</t>
  </si>
  <si>
    <t>TRIMESTRE II</t>
  </si>
  <si>
    <t>MONTO</t>
  </si>
  <si>
    <t>POND</t>
  </si>
  <si>
    <t>CATEGORIA 1</t>
  </si>
  <si>
    <t>CATEGORIA 2</t>
  </si>
  <si>
    <t>CATEGORIA 3</t>
  </si>
  <si>
    <t>CATEGORIA 4</t>
  </si>
  <si>
    <t>CATEGORIA 5</t>
  </si>
  <si>
    <t>CATEGORIA 6</t>
  </si>
  <si>
    <t>CATEGORIA 7</t>
  </si>
  <si>
    <t>CATEGORIA 8</t>
  </si>
  <si>
    <t>CATEGORIA 9</t>
  </si>
  <si>
    <t>CATEGORIA 10</t>
  </si>
  <si>
    <t>TOTAL DE ACTIVOS</t>
  </si>
  <si>
    <t>MENOS PROVISIONES PARA</t>
  </si>
  <si>
    <t>ACTIVOS DE RIESGO</t>
  </si>
  <si>
    <t>FONDOS DE CAPITAL</t>
  </si>
  <si>
    <t>RELACION DE PONDERACION</t>
  </si>
  <si>
    <t>..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</si>
  <si>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</si>
  <si>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</si>
  <si>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</si>
  <si>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</si>
  <si>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</si>
  <si>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r>
      <t xml:space="preserve">TRIMESTRE III </t>
    </r>
    <r>
      <rPr>
        <vertAlign val="superscript"/>
        <sz val="8"/>
        <rFont val="Tahoma"/>
        <family val="2"/>
      </rPr>
      <t xml:space="preserve"> (2)</t>
    </r>
  </si>
  <si>
    <t xml:space="preserve">TRIMESTRE III </t>
  </si>
  <si>
    <t>BANCO  PICHINCHA  PANAMÁ, S. A.</t>
  </si>
  <si>
    <t>Cifras preliminares 2018</t>
  </si>
  <si>
    <t>2018 (1)</t>
  </si>
  <si>
    <t>ADECUACION DE CAPITAL
 A DICIEMBRE 2018
( 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</si>
</sst>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yyyy\-mm\-dd"/>
    <numFmt numFmtId="165" formatCode="#,##0.00;\(#,##0.00\);\0\.\0\0"/>
    <numFmt numFmtId="166" formatCode="#,##0.00,,"/>
  </numFmts>
  <fonts count="1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sz val="10"/>
      <name val="Tahoma"/>
      <family val="2"/>
    </font>
    <font>
      <b/>
      <sz val="12"/>
      <color theme="0"/>
      <name val="Tahoma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/>
      <bottom/>
      <diagonal/>
    </border>
    <border>
      <left/>
      <right style="medium">
        <color rgb="FFCFCFCF"/>
      </right>
      <top/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 style="medium">
        <color auto="1"/>
      </top>
      <bottom style="medium">
        <color rgb="FF93B1CD"/>
      </bottom>
      <diagonal/>
    </border>
    <border>
      <left/>
      <right/>
      <top style="medium">
        <color auto="1"/>
      </top>
      <bottom style="medium">
        <color rgb="FF93B1CD"/>
      </bottom>
      <diagonal/>
    </border>
    <border>
      <left/>
      <right style="medium">
        <color rgb="FF93B1CD"/>
      </right>
      <top style="medium">
        <color auto="1"/>
      </top>
      <bottom style="medium">
        <color rgb="FF93B1CD"/>
      </bottom>
      <diagonal/>
    </border>
    <border>
      <left style="medium">
        <color rgb="FF93B1CD"/>
      </left>
      <right/>
      <top style="medium">
        <color auto="1"/>
      </top>
      <bottom style="medium">
        <color rgb="FF93B1CD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7" fillId="3" borderId="5" xfId="0" applyFont="1" applyFill="1" applyBorder="1" applyAlignment="1">
      <alignment horizontal="center" vertical="top"/>
    </xf>
    <xf numFmtId="0" fontId="0" fillId="0" borderId="0" xfId="0"/>
    <xf numFmtId="0" fontId="0" fillId="0" borderId="0" xfId="0" applyFont="1"/>
    <xf numFmtId="165" fontId="5" fillId="0" borderId="13" xfId="0" applyNumberFormat="1" applyFont="1" applyBorder="1" applyAlignment="1">
      <alignment horizontal="right" vertical="top"/>
    </xf>
    <xf numFmtId="49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/>
    </xf>
    <xf numFmtId="166" fontId="5" fillId="0" borderId="13" xfId="0" applyNumberFormat="1" applyFont="1" applyBorder="1" applyAlignment="1">
      <alignment horizontal="right" vertical="top"/>
    </xf>
    <xf numFmtId="166" fontId="6" fillId="4" borderId="18" xfId="0" applyNumberFormat="1" applyFont="1" applyFill="1" applyBorder="1" applyAlignment="1">
      <alignment horizontal="right" vertical="center" wrapText="1"/>
    </xf>
    <xf numFmtId="4" fontId="6" fillId="4" borderId="18" xfId="0" applyNumberFormat="1" applyFont="1" applyFill="1" applyBorder="1" applyAlignment="1">
      <alignment horizontal="right" vertical="center" wrapText="1"/>
    </xf>
    <xf numFmtId="43" fontId="5" fillId="0" borderId="13" xfId="2" applyFont="1" applyBorder="1" applyAlignment="1">
      <alignment horizontal="right" vertical="top"/>
    </xf>
    <xf numFmtId="166" fontId="5" fillId="0" borderId="13" xfId="2" applyNumberFormat="1" applyFont="1" applyBorder="1" applyAlignment="1">
      <alignment horizontal="right" vertical="top"/>
    </xf>
    <xf numFmtId="166" fontId="6" fillId="4" borderId="18" xfId="2" applyNumberFormat="1" applyFont="1" applyFill="1" applyBorder="1" applyAlignment="1">
      <alignment horizontal="right" vertical="center" wrapText="1"/>
    </xf>
    <xf numFmtId="43" fontId="0" fillId="0" borderId="0" xfId="2" applyFont="1"/>
    <xf numFmtId="43" fontId="5" fillId="0" borderId="13" xfId="2" applyNumberFormat="1" applyFont="1" applyBorder="1" applyAlignment="1">
      <alignment horizontal="right" vertical="top"/>
    </xf>
    <xf numFmtId="43" fontId="14" fillId="5" borderId="13" xfId="2" applyFont="1" applyFill="1" applyBorder="1" applyAlignment="1">
      <alignment horizontal="right" vertical="top"/>
    </xf>
    <xf numFmtId="0" fontId="5" fillId="3" borderId="14" xfId="0" applyFont="1" applyFill="1" applyBorder="1" applyAlignment="1">
      <alignment horizontal="center" vertical="top"/>
    </xf>
    <xf numFmtId="0" fontId="0" fillId="3" borderId="15" xfId="0" applyFill="1" applyBorder="1"/>
    <xf numFmtId="0" fontId="0" fillId="3" borderId="16" xfId="0" applyFill="1" applyBorder="1"/>
    <xf numFmtId="0" fontId="3" fillId="0" borderId="1" xfId="0" applyFont="1" applyBorder="1" applyAlignment="1">
      <alignment vertical="center"/>
    </xf>
    <xf numFmtId="0" fontId="0" fillId="0" borderId="1" xfId="0" applyBorder="1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7" fillId="3" borderId="5" xfId="0" applyFont="1" applyFill="1" applyBorder="1" applyAlignment="1">
      <alignment vertical="top"/>
    </xf>
    <xf numFmtId="0" fontId="0" fillId="3" borderId="7" xfId="0" applyFill="1" applyBorder="1"/>
    <xf numFmtId="0" fontId="0" fillId="3" borderId="6" xfId="0" applyFill="1" applyBorder="1"/>
    <xf numFmtId="0" fontId="4" fillId="0" borderId="2" xfId="0" applyFont="1" applyBorder="1" applyAlignment="1">
      <alignment horizontal="center" vertical="top"/>
    </xf>
    <xf numFmtId="0" fontId="0" fillId="0" borderId="3" xfId="0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" fillId="3" borderId="5" xfId="0" applyFont="1" applyFill="1" applyBorder="1" applyAlignment="1">
      <alignment horizontal="center" vertical="top"/>
    </xf>
    <xf numFmtId="0" fontId="6" fillId="3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center" vertical="top"/>
    </xf>
    <xf numFmtId="0" fontId="12" fillId="3" borderId="6" xfId="0" applyFont="1" applyFill="1" applyBorder="1"/>
    <xf numFmtId="0" fontId="5" fillId="3" borderId="17" xfId="0" applyFont="1" applyFill="1" applyBorder="1" applyAlignment="1">
      <alignment horizontal="center" vertical="top"/>
    </xf>
    <xf numFmtId="0" fontId="5" fillId="3" borderId="16" xfId="0" applyFont="1" applyFill="1" applyBorder="1" applyAlignment="1">
      <alignment horizontal="center" vertical="top"/>
    </xf>
  </cellXfs>
  <cellStyles count="3"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topLeftCell="E1" workbookViewId="0">
      <selection activeCell="L13" sqref="L13"/>
    </sheetView>
  </sheetViews>
  <sheetFormatPr baseColWidth="10" defaultColWidth="9.140625" defaultRowHeight="12.75" customHeight="1" x14ac:dyDescent="0.2"/>
  <cols>
    <col min="1" max="1" width="7.28515625" bestFit="1" customWidth="1"/>
    <col min="2" max="3" width="7.140625" bestFit="1" customWidth="1"/>
    <col min="4" max="6" width="10.42578125" customWidth="1"/>
    <col min="7" max="7" width="11.7109375" bestFit="1" customWidth="1"/>
    <col min="8" max="15" width="10.42578125" customWidth="1"/>
    <col min="16" max="18" width="11.7109375" bestFit="1" customWidth="1"/>
    <col min="19" max="19" width="8.28515625" customWidth="1"/>
    <col min="20" max="20" width="10.85546875" bestFit="1" customWidth="1"/>
    <col min="21" max="21" width="8.28515625" customWidth="1"/>
  </cols>
  <sheetData>
    <row r="1" spans="1:21" x14ac:dyDescent="0.2">
      <c r="A1" s="23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21" x14ac:dyDescent="0.2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 ht="19.5" customHeight="1" x14ac:dyDescent="0.2">
      <c r="A3" s="27" t="s">
        <v>30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</row>
    <row r="4" spans="1:21" ht="18.75" customHeight="1" x14ac:dyDescent="0.2">
      <c r="A4" s="26" t="s">
        <v>33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1" ht="18.75" customHeight="1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1" ht="18.75" customHeight="1" x14ac:dyDescent="0.2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</row>
    <row r="7" spans="1:21" ht="12.75" customHeight="1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</row>
    <row r="8" spans="1:21" ht="13.5" thickBot="1" x14ac:dyDescent="0.25">
      <c r="A8" s="21" t="s">
        <v>1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21" ht="13.5" thickBot="1" x14ac:dyDescent="0.25">
      <c r="A9" s="31" t="s">
        <v>0</v>
      </c>
      <c r="B9" s="32"/>
      <c r="C9" s="33"/>
      <c r="D9" s="43">
        <v>2016</v>
      </c>
      <c r="E9" s="44"/>
      <c r="F9" s="39">
        <v>2017</v>
      </c>
      <c r="G9" s="29"/>
      <c r="H9" s="29"/>
      <c r="I9" s="29"/>
      <c r="J9" s="29"/>
      <c r="K9" s="29"/>
      <c r="L9" s="29"/>
      <c r="M9" s="30"/>
      <c r="N9" s="18" t="s">
        <v>32</v>
      </c>
      <c r="O9" s="19"/>
      <c r="P9" s="19"/>
      <c r="Q9" s="19"/>
      <c r="R9" s="19"/>
      <c r="S9" s="19"/>
      <c r="T9" s="19"/>
      <c r="U9" s="20"/>
    </row>
    <row r="10" spans="1:21" ht="13.5" thickBot="1" x14ac:dyDescent="0.25">
      <c r="A10" s="34"/>
      <c r="B10" s="24"/>
      <c r="C10" s="35"/>
      <c r="D10" s="40" t="s">
        <v>2</v>
      </c>
      <c r="E10" s="30"/>
      <c r="F10" s="40" t="s">
        <v>3</v>
      </c>
      <c r="G10" s="30"/>
      <c r="H10" s="40" t="s">
        <v>4</v>
      </c>
      <c r="I10" s="30"/>
      <c r="J10" s="41" t="s">
        <v>28</v>
      </c>
      <c r="K10" s="42"/>
      <c r="L10" s="40" t="s">
        <v>2</v>
      </c>
      <c r="M10" s="30"/>
      <c r="N10" s="40" t="s">
        <v>3</v>
      </c>
      <c r="O10" s="30"/>
      <c r="P10" s="40" t="s">
        <v>4</v>
      </c>
      <c r="Q10" s="30"/>
      <c r="R10" s="41" t="s">
        <v>29</v>
      </c>
      <c r="S10" s="42"/>
      <c r="T10" s="40" t="s">
        <v>2</v>
      </c>
      <c r="U10" s="30"/>
    </row>
    <row r="11" spans="1:21" ht="13.5" thickBot="1" x14ac:dyDescent="0.25">
      <c r="A11" s="36"/>
      <c r="B11" s="37"/>
      <c r="C11" s="38"/>
      <c r="D11" s="1" t="s">
        <v>5</v>
      </c>
      <c r="E11" s="1" t="s">
        <v>6</v>
      </c>
      <c r="F11" s="1" t="s">
        <v>5</v>
      </c>
      <c r="G11" s="1" t="s">
        <v>6</v>
      </c>
      <c r="H11" s="1" t="s">
        <v>5</v>
      </c>
      <c r="I11" s="1" t="s">
        <v>6</v>
      </c>
      <c r="J11" s="1" t="s">
        <v>5</v>
      </c>
      <c r="K11" s="1" t="s">
        <v>6</v>
      </c>
      <c r="L11" s="1" t="s">
        <v>5</v>
      </c>
      <c r="M11" s="1" t="s">
        <v>6</v>
      </c>
      <c r="N11" s="1" t="s">
        <v>5</v>
      </c>
      <c r="O11" s="1" t="s">
        <v>6</v>
      </c>
      <c r="P11" s="1" t="s">
        <v>5</v>
      </c>
      <c r="Q11" s="1" t="s">
        <v>6</v>
      </c>
      <c r="R11" s="1" t="s">
        <v>5</v>
      </c>
      <c r="S11" s="1" t="s">
        <v>6</v>
      </c>
      <c r="T11" s="1" t="s">
        <v>5</v>
      </c>
      <c r="U11" s="1" t="s">
        <v>6</v>
      </c>
    </row>
    <row r="12" spans="1:21" ht="13.5" thickBot="1" x14ac:dyDescent="0.25">
      <c r="A12" s="28" t="s">
        <v>7</v>
      </c>
      <c r="B12" s="29"/>
      <c r="C12" s="30"/>
      <c r="D12" s="9">
        <v>271831404.54000002</v>
      </c>
      <c r="E12" s="9">
        <v>0</v>
      </c>
      <c r="F12" s="16">
        <v>246.15</v>
      </c>
      <c r="G12" s="9">
        <v>0</v>
      </c>
      <c r="H12" s="9">
        <v>205197586.81</v>
      </c>
      <c r="I12" s="9">
        <v>0</v>
      </c>
      <c r="J12" s="9">
        <v>205949123.19</v>
      </c>
      <c r="K12" s="9">
        <v>0</v>
      </c>
      <c r="L12" s="10">
        <v>202214072.87</v>
      </c>
      <c r="M12" s="10">
        <v>0</v>
      </c>
      <c r="N12" s="9">
        <v>196791955.94999999</v>
      </c>
      <c r="O12" s="9">
        <v>0</v>
      </c>
      <c r="P12" s="9">
        <v>179984720.09999999</v>
      </c>
      <c r="Q12" s="9">
        <v>0</v>
      </c>
      <c r="R12" s="9">
        <v>163434358.84</v>
      </c>
      <c r="S12" s="9">
        <v>0</v>
      </c>
      <c r="T12" s="9">
        <v>139649534.09999999</v>
      </c>
      <c r="U12" s="9">
        <v>0</v>
      </c>
    </row>
    <row r="13" spans="1:21" ht="13.5" thickBot="1" x14ac:dyDescent="0.25">
      <c r="A13" s="28" t="s">
        <v>8</v>
      </c>
      <c r="B13" s="29"/>
      <c r="C13" s="30"/>
      <c r="D13" s="9">
        <v>17762479.93</v>
      </c>
      <c r="E13" s="9">
        <v>1776248</v>
      </c>
      <c r="F13" s="16">
        <v>34.21</v>
      </c>
      <c r="G13" s="16">
        <v>3.42</v>
      </c>
      <c r="H13" s="9">
        <v>28536228.82</v>
      </c>
      <c r="I13" s="9">
        <v>2853622.89</v>
      </c>
      <c r="J13" s="9">
        <v>7182937.0099999998</v>
      </c>
      <c r="K13" s="9">
        <v>718293.7</v>
      </c>
      <c r="L13" s="10">
        <v>16988305.469999999</v>
      </c>
      <c r="M13" s="10">
        <v>1698830.55</v>
      </c>
      <c r="N13" s="9">
        <v>10829213.93</v>
      </c>
      <c r="O13" s="9">
        <v>1082921.3899999999</v>
      </c>
      <c r="P13" s="9">
        <v>13068364.52</v>
      </c>
      <c r="Q13" s="9">
        <v>1306836.45</v>
      </c>
      <c r="R13" s="9">
        <v>10995826.709999999</v>
      </c>
      <c r="S13" s="9">
        <v>1099582.67</v>
      </c>
      <c r="T13" s="9">
        <v>28174903.109999999</v>
      </c>
      <c r="U13" s="9">
        <v>2817490.31</v>
      </c>
    </row>
    <row r="14" spans="1:21" ht="13.5" thickBot="1" x14ac:dyDescent="0.25">
      <c r="A14" s="28" t="s">
        <v>9</v>
      </c>
      <c r="B14" s="29"/>
      <c r="C14" s="30"/>
      <c r="D14" s="9">
        <v>48189164.299999997</v>
      </c>
      <c r="E14" s="9">
        <v>9637832.8599999994</v>
      </c>
      <c r="F14" s="16">
        <v>53.05</v>
      </c>
      <c r="G14" s="16">
        <v>10.61</v>
      </c>
      <c r="H14" s="9">
        <v>75908957.530000001</v>
      </c>
      <c r="I14" s="9">
        <v>15181791.51</v>
      </c>
      <c r="J14" s="9">
        <v>54491260.689999998</v>
      </c>
      <c r="K14" s="9">
        <v>10898252.140000001</v>
      </c>
      <c r="L14" s="10">
        <v>44632443.009999998</v>
      </c>
      <c r="M14" s="10">
        <v>8926488.5999999996</v>
      </c>
      <c r="N14" s="9">
        <v>42006155.579999998</v>
      </c>
      <c r="O14" s="9">
        <v>8401231.1099999994</v>
      </c>
      <c r="P14" s="9">
        <v>27580377.059999999</v>
      </c>
      <c r="Q14" s="9">
        <v>5516075.4100000001</v>
      </c>
      <c r="R14" s="9">
        <v>26050963.93</v>
      </c>
      <c r="S14" s="9">
        <v>5210192.7799999993</v>
      </c>
      <c r="T14" s="9">
        <v>31014533.309999999</v>
      </c>
      <c r="U14" s="9">
        <v>6202906.6600000001</v>
      </c>
    </row>
    <row r="15" spans="1:21" ht="13.5" thickBot="1" x14ac:dyDescent="0.25">
      <c r="A15" s="28" t="s">
        <v>10</v>
      </c>
      <c r="B15" s="29"/>
      <c r="C15" s="30"/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</row>
    <row r="16" spans="1:21" ht="13.5" thickBot="1" x14ac:dyDescent="0.25">
      <c r="A16" s="28" t="s">
        <v>11</v>
      </c>
      <c r="B16" s="29"/>
      <c r="C16" s="30"/>
      <c r="D16" s="9">
        <v>174267938.77000001</v>
      </c>
      <c r="E16" s="9">
        <v>87133969.379999995</v>
      </c>
      <c r="F16" s="16">
        <v>192.32</v>
      </c>
      <c r="G16" s="16">
        <v>96.16</v>
      </c>
      <c r="H16" s="9">
        <v>188206132.36000001</v>
      </c>
      <c r="I16" s="9">
        <v>94103066.189999998</v>
      </c>
      <c r="J16" s="9">
        <v>161856750.43000001</v>
      </c>
      <c r="K16" s="9">
        <v>80928375.230000004</v>
      </c>
      <c r="L16" s="10">
        <v>157757978.28</v>
      </c>
      <c r="M16" s="10">
        <v>78878989.150000006</v>
      </c>
      <c r="N16" s="9">
        <v>131499935.15000001</v>
      </c>
      <c r="O16" s="9">
        <v>65749967.579999998</v>
      </c>
      <c r="P16" s="9">
        <v>110015305.04000001</v>
      </c>
      <c r="Q16" s="9">
        <v>55007652.530000001</v>
      </c>
      <c r="R16" s="9">
        <v>110591681.55</v>
      </c>
      <c r="S16" s="9">
        <v>55295840.789999999</v>
      </c>
      <c r="T16" s="9">
        <v>137426859.75</v>
      </c>
      <c r="U16" s="9">
        <v>68713429.890000001</v>
      </c>
    </row>
    <row r="17" spans="1:21" ht="13.5" thickBot="1" x14ac:dyDescent="0.25">
      <c r="A17" s="28" t="s">
        <v>12</v>
      </c>
      <c r="B17" s="29"/>
      <c r="C17" s="30"/>
      <c r="D17" s="9">
        <v>389078216.81999999</v>
      </c>
      <c r="E17" s="9">
        <v>389078216.81999999</v>
      </c>
      <c r="F17" s="16">
        <v>356.73</v>
      </c>
      <c r="G17" s="16">
        <v>356.73</v>
      </c>
      <c r="H17" s="9">
        <v>388183243.00999999</v>
      </c>
      <c r="I17" s="9">
        <v>388183243.00999999</v>
      </c>
      <c r="J17" s="9">
        <v>419170375.57999998</v>
      </c>
      <c r="K17" s="9">
        <v>419170375.57999998</v>
      </c>
      <c r="L17" s="10">
        <v>405532925.22000003</v>
      </c>
      <c r="M17" s="10">
        <v>405532925.22000003</v>
      </c>
      <c r="N17" s="9">
        <v>420285016.98000002</v>
      </c>
      <c r="O17" s="9">
        <v>420285016.98000002</v>
      </c>
      <c r="P17" s="9">
        <v>432803312.29000002</v>
      </c>
      <c r="Q17" s="9">
        <v>432803312.29000002</v>
      </c>
      <c r="R17" s="9">
        <v>432884591.02999997</v>
      </c>
      <c r="S17" s="9">
        <v>432884591.02999997</v>
      </c>
      <c r="T17" s="9">
        <v>494914487.16000003</v>
      </c>
      <c r="U17" s="9">
        <v>494914487.17000002</v>
      </c>
    </row>
    <row r="18" spans="1:21" ht="13.5" thickBot="1" x14ac:dyDescent="0.25">
      <c r="A18" s="28" t="s">
        <v>13</v>
      </c>
      <c r="B18" s="29"/>
      <c r="C18" s="30"/>
      <c r="D18" s="9">
        <v>2463421.5099999998</v>
      </c>
      <c r="E18" s="9">
        <v>3079276.89</v>
      </c>
      <c r="F18" s="16">
        <v>1.78</v>
      </c>
      <c r="G18" s="16">
        <v>2.2200000000000002</v>
      </c>
      <c r="H18" s="9">
        <v>1582644.13</v>
      </c>
      <c r="I18" s="9">
        <v>1978305.16</v>
      </c>
      <c r="J18" s="9">
        <v>8168713.7700000014</v>
      </c>
      <c r="K18" s="9">
        <v>10210892.209999999</v>
      </c>
      <c r="L18" s="10">
        <v>8170085.8300000001</v>
      </c>
      <c r="M18" s="10">
        <v>10212607.290000001</v>
      </c>
      <c r="N18" s="9">
        <v>8898986.370000001</v>
      </c>
      <c r="O18" s="9">
        <v>11123732.959999999</v>
      </c>
      <c r="P18" s="9">
        <v>7669788.8099999996</v>
      </c>
      <c r="Q18" s="9">
        <v>9587236.0099999998</v>
      </c>
      <c r="R18" s="9">
        <v>7681643.0900000008</v>
      </c>
      <c r="S18" s="9">
        <v>9602053.8599999994</v>
      </c>
      <c r="T18" s="9">
        <v>7681153.2400000002</v>
      </c>
      <c r="U18" s="9">
        <v>9601441.5500000007</v>
      </c>
    </row>
    <row r="19" spans="1:21" ht="13.5" thickBot="1" x14ac:dyDescent="0.25">
      <c r="A19" s="28" t="s">
        <v>14</v>
      </c>
      <c r="B19" s="29"/>
      <c r="C19" s="30"/>
      <c r="D19" s="13">
        <v>5035180.5600000015</v>
      </c>
      <c r="E19" s="13">
        <v>7552770.8400000008</v>
      </c>
      <c r="F19" s="9">
        <v>0</v>
      </c>
      <c r="G19" s="16">
        <v>0.01</v>
      </c>
      <c r="H19" s="13">
        <v>4625</v>
      </c>
      <c r="I19" s="13">
        <v>6937.5</v>
      </c>
      <c r="J19" s="13">
        <v>4625</v>
      </c>
      <c r="K19" s="13">
        <v>6937.5</v>
      </c>
      <c r="L19" s="14">
        <v>4625</v>
      </c>
      <c r="M19" s="14">
        <v>6937.5</v>
      </c>
      <c r="N19" s="13">
        <v>3220889.6000000001</v>
      </c>
      <c r="O19" s="13">
        <v>4831334.41</v>
      </c>
      <c r="P19" s="9">
        <v>3026437.1</v>
      </c>
      <c r="Q19" s="9">
        <v>4539655.66</v>
      </c>
      <c r="R19" s="9">
        <v>2966173.73</v>
      </c>
      <c r="S19" s="9">
        <v>4449260.5999999996</v>
      </c>
      <c r="T19" s="9">
        <v>9873673.2200000007</v>
      </c>
      <c r="U19" s="9">
        <v>14810509.830000002</v>
      </c>
    </row>
    <row r="20" spans="1:21" ht="13.5" thickBot="1" x14ac:dyDescent="0.25">
      <c r="A20" s="28" t="s">
        <v>15</v>
      </c>
      <c r="B20" s="29"/>
      <c r="C20" s="30"/>
      <c r="D20" s="9">
        <v>0</v>
      </c>
      <c r="E20" s="9">
        <v>0</v>
      </c>
      <c r="F20" s="9">
        <v>0</v>
      </c>
      <c r="G20" s="9">
        <v>0</v>
      </c>
      <c r="H20" s="4">
        <v>0</v>
      </c>
      <c r="I20" s="4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</row>
    <row r="21" spans="1:21" ht="13.5" thickBot="1" x14ac:dyDescent="0.25">
      <c r="A21" s="28" t="s">
        <v>16</v>
      </c>
      <c r="B21" s="29"/>
      <c r="C21" s="30"/>
      <c r="D21" s="9">
        <v>0</v>
      </c>
      <c r="E21" s="9">
        <v>0</v>
      </c>
      <c r="F21" s="9">
        <v>0</v>
      </c>
      <c r="G21" s="9">
        <v>0</v>
      </c>
      <c r="H21" s="4">
        <v>0</v>
      </c>
      <c r="I21" s="4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</row>
    <row r="22" spans="1:21" ht="13.5" thickBot="1" x14ac:dyDescent="0.25">
      <c r="A22" s="28" t="s">
        <v>17</v>
      </c>
      <c r="B22" s="29"/>
      <c r="C22" s="30"/>
      <c r="D22" s="9">
        <f>SUM(D12:D21)</f>
        <v>908627806.43000007</v>
      </c>
      <c r="E22" s="9">
        <f t="shared" ref="E22:Q22" si="0">SUM(E12:E21)</f>
        <v>498258314.78999996</v>
      </c>
      <c r="F22" s="16">
        <v>884.24</v>
      </c>
      <c r="G22" s="16">
        <v>469.15</v>
      </c>
      <c r="H22" s="9">
        <f t="shared" si="0"/>
        <v>887619417.65999997</v>
      </c>
      <c r="I22" s="9">
        <f t="shared" si="0"/>
        <v>502306966.26000005</v>
      </c>
      <c r="J22" s="9">
        <f t="shared" si="0"/>
        <v>856823785.66999996</v>
      </c>
      <c r="K22" s="9">
        <f t="shared" si="0"/>
        <v>521933126.35999995</v>
      </c>
      <c r="L22" s="9">
        <f t="shared" si="0"/>
        <v>835300435.68000007</v>
      </c>
      <c r="M22" s="9">
        <f t="shared" si="0"/>
        <v>505256778.31000006</v>
      </c>
      <c r="N22" s="9">
        <f t="shared" si="0"/>
        <v>813532153.56000006</v>
      </c>
      <c r="O22" s="9">
        <f t="shared" si="0"/>
        <v>511474204.43000001</v>
      </c>
      <c r="P22" s="9">
        <f t="shared" si="0"/>
        <v>774148304.91999996</v>
      </c>
      <c r="Q22" s="9">
        <f t="shared" si="0"/>
        <v>508760768.35000002</v>
      </c>
      <c r="R22" s="9">
        <f t="shared" ref="R22:U22" si="1">SUM(R12:R21)</f>
        <v>754605238.88</v>
      </c>
      <c r="S22" s="9">
        <f t="shared" si="1"/>
        <v>508541521.73000002</v>
      </c>
      <c r="T22" s="9">
        <f t="shared" si="1"/>
        <v>848735143.8900001</v>
      </c>
      <c r="U22" s="9">
        <f t="shared" si="1"/>
        <v>597060265.40999997</v>
      </c>
    </row>
    <row r="23" spans="1:21" ht="13.5" thickBot="1" x14ac:dyDescent="0.25">
      <c r="A23" s="28" t="s">
        <v>18</v>
      </c>
      <c r="B23" s="29"/>
      <c r="C23" s="30"/>
      <c r="D23" s="9">
        <v>4883499.07</v>
      </c>
      <c r="E23" s="9">
        <v>0</v>
      </c>
      <c r="F23" s="9">
        <v>4883499.07</v>
      </c>
      <c r="G23" s="9">
        <v>0</v>
      </c>
      <c r="H23" s="9">
        <v>4883499.07</v>
      </c>
      <c r="I23" s="4">
        <v>0</v>
      </c>
      <c r="J23" s="9">
        <v>4883499.07</v>
      </c>
      <c r="K23" s="9">
        <v>0</v>
      </c>
      <c r="L23" s="9">
        <v>4883499.07</v>
      </c>
      <c r="M23" s="11">
        <v>0</v>
      </c>
      <c r="N23" s="9">
        <v>4883499.07</v>
      </c>
      <c r="O23" s="11">
        <v>0</v>
      </c>
      <c r="P23" s="9">
        <f>+-6457808.6*-1</f>
        <v>6457808.5999999996</v>
      </c>
      <c r="Q23" s="4">
        <v>0</v>
      </c>
      <c r="R23" s="9">
        <f>+-4215354.98*-1</f>
        <v>4215354.9800000004</v>
      </c>
      <c r="S23" s="4">
        <v>0</v>
      </c>
      <c r="T23" s="9">
        <f>+-5142268.22*-1</f>
        <v>5142268.22</v>
      </c>
      <c r="U23" s="4">
        <v>0</v>
      </c>
    </row>
    <row r="24" spans="1:21" ht="13.5" thickBot="1" x14ac:dyDescent="0.25">
      <c r="A24" s="28" t="s">
        <v>19</v>
      </c>
      <c r="B24" s="29"/>
      <c r="C24" s="30"/>
      <c r="D24" s="9">
        <f t="shared" ref="D24:T24" si="2">-D23+D22</f>
        <v>903744307.36000001</v>
      </c>
      <c r="E24" s="9">
        <f t="shared" si="2"/>
        <v>498258314.78999996</v>
      </c>
      <c r="F24" s="16">
        <v>881.79</v>
      </c>
      <c r="G24" s="13">
        <f>-F23+G22</f>
        <v>-4883029.92</v>
      </c>
      <c r="H24" s="9">
        <f t="shared" si="2"/>
        <v>882735918.58999991</v>
      </c>
      <c r="I24" s="9">
        <f>-H23+I22</f>
        <v>497423467.19000006</v>
      </c>
      <c r="J24" s="9">
        <f t="shared" si="2"/>
        <v>851940286.5999999</v>
      </c>
      <c r="K24" s="9">
        <f>-J23+K22</f>
        <v>517049627.28999996</v>
      </c>
      <c r="L24" s="9">
        <f t="shared" si="2"/>
        <v>830416936.61000001</v>
      </c>
      <c r="M24" s="9">
        <f>-L23+M22</f>
        <v>500373279.24000007</v>
      </c>
      <c r="N24" s="9">
        <f t="shared" si="2"/>
        <v>808648654.49000001</v>
      </c>
      <c r="O24" s="9">
        <f>-N23+O22</f>
        <v>506590705.36000001</v>
      </c>
      <c r="P24" s="9">
        <f t="shared" si="2"/>
        <v>767690496.31999993</v>
      </c>
      <c r="Q24" s="9">
        <f>-P23+Q22</f>
        <v>502302959.75</v>
      </c>
      <c r="R24" s="9">
        <f t="shared" si="2"/>
        <v>750389883.89999998</v>
      </c>
      <c r="S24" s="9">
        <f>-R23+S22</f>
        <v>504326166.75</v>
      </c>
      <c r="T24" s="13">
        <f t="shared" si="2"/>
        <v>843592875.67000008</v>
      </c>
      <c r="U24" s="13">
        <f>-T23+U22</f>
        <v>591917997.18999994</v>
      </c>
    </row>
    <row r="25" spans="1:21" ht="13.5" thickBot="1" x14ac:dyDescent="0.25">
      <c r="A25" s="28" t="s">
        <v>20</v>
      </c>
      <c r="B25" s="29"/>
      <c r="C25" s="30"/>
      <c r="D25" s="9">
        <v>74318953.900000006</v>
      </c>
      <c r="E25" s="9">
        <v>0</v>
      </c>
      <c r="F25" s="16">
        <v>70.510000000000005</v>
      </c>
      <c r="G25" s="9">
        <v>0</v>
      </c>
      <c r="H25" s="9">
        <v>75244153.590000004</v>
      </c>
      <c r="I25" s="4">
        <v>0</v>
      </c>
      <c r="J25" s="9">
        <v>73676372</v>
      </c>
      <c r="K25" s="9">
        <v>0</v>
      </c>
      <c r="L25" s="9">
        <v>73091976.150000006</v>
      </c>
      <c r="M25" s="9">
        <v>0</v>
      </c>
      <c r="N25" s="9">
        <v>69414033.75</v>
      </c>
      <c r="O25" s="4">
        <v>0</v>
      </c>
      <c r="P25" s="9">
        <v>71243871.75999999</v>
      </c>
      <c r="Q25" s="4">
        <v>0</v>
      </c>
      <c r="R25" s="9">
        <v>71511777.109999999</v>
      </c>
      <c r="S25" s="4">
        <v>0</v>
      </c>
      <c r="T25" s="9">
        <v>73840484.680000007</v>
      </c>
      <c r="U25" s="4">
        <v>0</v>
      </c>
    </row>
    <row r="26" spans="1:21" ht="13.5" thickBot="1" x14ac:dyDescent="0.25">
      <c r="A26" s="28" t="s">
        <v>21</v>
      </c>
      <c r="B26" s="29"/>
      <c r="C26" s="30"/>
      <c r="D26" s="9">
        <v>0</v>
      </c>
      <c r="E26" s="12">
        <v>14.99</v>
      </c>
      <c r="F26" s="9">
        <v>0</v>
      </c>
      <c r="G26" s="17">
        <v>15.19</v>
      </c>
      <c r="H26" s="9">
        <v>0</v>
      </c>
      <c r="I26" s="12">
        <v>15.05</v>
      </c>
      <c r="J26" s="9">
        <v>0</v>
      </c>
      <c r="K26" s="12">
        <v>14.18</v>
      </c>
      <c r="L26" s="9">
        <v>0</v>
      </c>
      <c r="M26" s="12">
        <v>14.56</v>
      </c>
      <c r="N26" s="9">
        <v>0</v>
      </c>
      <c r="O26" s="12">
        <f>(N25/O24)*100</f>
        <v>13.70219252259516</v>
      </c>
      <c r="P26" s="4">
        <v>0</v>
      </c>
      <c r="Q26" s="4">
        <f>(P25/Q24)*100</f>
        <v>14.18344653900877</v>
      </c>
      <c r="R26" s="4">
        <v>0</v>
      </c>
      <c r="S26" s="4">
        <f>(R25/S24)*100</f>
        <v>14.179668203781537</v>
      </c>
      <c r="T26" s="4">
        <v>0</v>
      </c>
      <c r="U26" s="4">
        <f>(T25/U24)*100</f>
        <v>12.474782829807745</v>
      </c>
    </row>
    <row r="27" spans="1:21" ht="12.75" customHeight="1" x14ac:dyDescent="0.2">
      <c r="E27" s="15"/>
      <c r="G27" s="15"/>
      <c r="H27" s="15"/>
      <c r="J27" s="15"/>
      <c r="L27" s="15"/>
      <c r="N27" s="15"/>
    </row>
    <row r="28" spans="1:21" s="2" customFormat="1" ht="12.75" customHeight="1" x14ac:dyDescent="0.2">
      <c r="A28" s="2" t="s">
        <v>23</v>
      </c>
    </row>
    <row r="29" spans="1:21" s="2" customFormat="1" ht="12.75" customHeight="1" x14ac:dyDescent="0.2">
      <c r="A29" s="5" t="s">
        <v>24</v>
      </c>
      <c r="B29" s="6" t="s">
        <v>31</v>
      </c>
    </row>
    <row r="30" spans="1:21" s="2" customFormat="1" ht="12.75" customHeight="1" x14ac:dyDescent="0.2">
      <c r="A30" s="5" t="s">
        <v>25</v>
      </c>
      <c r="B30" s="7" t="s">
        <v>26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21" s="2" customFormat="1" ht="12.75" customHeight="1" x14ac:dyDescent="0.25">
      <c r="A31" s="8" t="s">
        <v>22</v>
      </c>
      <c r="B31" s="6" t="s">
        <v>27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</sheetData>
  <mergeCells count="34">
    <mergeCell ref="N10:O10"/>
    <mergeCell ref="P10:Q10"/>
    <mergeCell ref="R10:S10"/>
    <mergeCell ref="T10:U10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9:C11"/>
    <mergeCell ref="F9:M9"/>
    <mergeCell ref="D10:E10"/>
    <mergeCell ref="F10:G10"/>
    <mergeCell ref="H10:I10"/>
    <mergeCell ref="J10:K10"/>
    <mergeCell ref="L10:M10"/>
    <mergeCell ref="A12:C12"/>
    <mergeCell ref="A13:C13"/>
    <mergeCell ref="D9:E9"/>
    <mergeCell ref="N9:U9"/>
    <mergeCell ref="A8:M8"/>
    <mergeCell ref="A1:M1"/>
    <mergeCell ref="A7:M7"/>
    <mergeCell ref="A2:U2"/>
    <mergeCell ref="A4:U6"/>
    <mergeCell ref="A3:U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Danyiri Berguido</dc:creator>
  <cp:lastModifiedBy>BERGUIDO, DANYIRI</cp:lastModifiedBy>
  <cp:lastPrinted>2017-05-24T12:59:24Z</cp:lastPrinted>
  <dcterms:created xsi:type="dcterms:W3CDTF">2017-03-23T20:22:54Z</dcterms:created>
  <dcterms:modified xsi:type="dcterms:W3CDTF">2019-03-12T20:30:10Z</dcterms:modified>
</cp:coreProperties>
</file>