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S26" i="1" l="1"/>
  <c r="R23" i="1"/>
  <c r="S24" i="1"/>
  <c r="S22" i="1"/>
  <c r="R22" i="1"/>
  <c r="R24" i="1" l="1"/>
  <c r="Q26" i="1"/>
  <c r="Q24" i="1"/>
  <c r="P24" i="1"/>
  <c r="P23" i="1"/>
  <c r="Q22" i="1"/>
  <c r="P22" i="1"/>
  <c r="O26" i="1" l="1"/>
  <c r="M26" i="1"/>
  <c r="K26" i="1"/>
  <c r="E22" i="1"/>
  <c r="F22" i="1"/>
  <c r="G22" i="1"/>
  <c r="H22" i="1"/>
  <c r="I22" i="1"/>
  <c r="J22" i="1"/>
  <c r="K22" i="1"/>
  <c r="L22" i="1"/>
  <c r="M22" i="1"/>
  <c r="N22" i="1"/>
  <c r="O22" i="1"/>
  <c r="D23" i="1" l="1"/>
  <c r="J23" i="1"/>
  <c r="L23" i="1"/>
  <c r="N23" i="1"/>
  <c r="E24" i="1"/>
  <c r="E26" i="1" s="1"/>
  <c r="F24" i="1"/>
  <c r="G24" i="1"/>
  <c r="G26" i="1" s="1"/>
  <c r="H24" i="1"/>
  <c r="I24" i="1"/>
  <c r="I26" i="1" s="1"/>
  <c r="J24" i="1"/>
  <c r="K24" i="1"/>
  <c r="L24" i="1"/>
  <c r="M24" i="1"/>
  <c r="D22" i="1"/>
  <c r="D24" i="1" s="1"/>
  <c r="O24" i="1" l="1"/>
  <c r="N24" i="1"/>
</calcChain>
</file>

<file path=xl/sharedStrings.xml><?xml version="1.0" encoding="utf-8"?>
<sst xmlns="http://schemas.openxmlformats.org/spreadsheetml/2006/main" count="55" uniqueCount="33">
  <si>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</si>
  <si>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</si>
  <si>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</si>
  <si>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</si>
  <si>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</si>
  <si>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</si>
  <si>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</si>
  <si>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</si>
  <si>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</si>
  <si>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</si>
  <si>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</si>
  <si>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</si>
  <si>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</si>
  <si>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</si>
  <si>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</si>
  <si>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</si>
  <si>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</si>
  <si>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</si>
  <si>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</si>
  <si>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</si>
  <si>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</si>
  <si>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</si>
  <si>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</si>
  <si>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</si>
  <si>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</si>
  <si>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</si>
  <si>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</si>
  <si>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</si>
  <si>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 xml:space="preserve">TRIMESTRE III </t>
  </si>
  <si>
    <t>INTERNATIONAL UNION BANK, S.A.</t>
  </si>
  <si>
    <t>Cifras preliminares 2018</t>
  </si>
  <si>
    <r>
      <t xml:space="preserve">2018 </t>
    </r>
    <r>
      <rPr>
        <sz val="6"/>
        <color theme="1"/>
        <rFont val="Arial"/>
        <family val="2"/>
      </rPr>
      <t>(1)</t>
    </r>
  </si>
  <si>
    <t>ADECUACION DE CAPITAL
 A SEPTIEMBRE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</si>
</sst>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6" fontId="5" fillId="0" borderId="13" xfId="0" applyNumberFormat="1" applyFont="1" applyBorder="1" applyAlignment="1">
      <alignment horizontal="right" vertical="top"/>
    </xf>
    <xf numFmtId="166" fontId="6" fillId="4" borderId="18" xfId="0" applyNumberFormat="1" applyFont="1" applyFill="1" applyBorder="1" applyAlignment="1">
      <alignment horizontal="right" vertical="center" wrapText="1"/>
    </xf>
    <xf numFmtId="43" fontId="5" fillId="0" borderId="13" xfId="2" applyFont="1" applyBorder="1" applyAlignment="1">
      <alignment horizontal="right" vertical="top"/>
    </xf>
    <xf numFmtId="43" fontId="5" fillId="0" borderId="13" xfId="2" applyNumberFormat="1" applyFont="1" applyBorder="1" applyAlignment="1">
      <alignment horizontal="right" vertical="top"/>
    </xf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10" fillId="3" borderId="5" xfId="0" applyFont="1" applyFill="1" applyBorder="1" applyAlignment="1">
      <alignment horizontal="center" vertical="top"/>
    </xf>
    <xf numFmtId="0" fontId="11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S26" sqref="S2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21" width="8.28515625" customWidth="1"/>
  </cols>
  <sheetData>
    <row r="1" spans="1:21" x14ac:dyDescent="0.2">
      <c r="A1" s="36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21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19.5" customHeight="1" x14ac:dyDescent="0.2">
      <c r="A3" s="39" t="s">
        <v>29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ht="18.75" customHeight="1" x14ac:dyDescent="0.2">
      <c r="A4" s="38" t="s">
        <v>32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ht="18.7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1" ht="18.7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</row>
    <row r="7" spans="1:21" ht="12.75" customHeight="1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21" ht="13.5" thickBot="1" x14ac:dyDescent="0.25">
      <c r="A8" s="34" t="s">
        <v>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21" ht="13.5" thickBot="1" x14ac:dyDescent="0.25">
      <c r="A9" s="19" t="s">
        <v>0</v>
      </c>
      <c r="B9" s="20"/>
      <c r="C9" s="21"/>
      <c r="D9" s="29">
        <v>2016</v>
      </c>
      <c r="E9" s="30"/>
      <c r="F9" s="28">
        <v>2017</v>
      </c>
      <c r="G9" s="18"/>
      <c r="H9" s="18"/>
      <c r="I9" s="18"/>
      <c r="J9" s="18"/>
      <c r="K9" s="18"/>
      <c r="L9" s="18"/>
      <c r="M9" s="14"/>
      <c r="N9" s="31" t="s">
        <v>31</v>
      </c>
      <c r="O9" s="32"/>
      <c r="P9" s="32"/>
      <c r="Q9" s="32"/>
      <c r="R9" s="32"/>
      <c r="S9" s="32"/>
      <c r="T9" s="32"/>
      <c r="U9" s="33"/>
    </row>
    <row r="10" spans="1:21" ht="13.5" thickBot="1" x14ac:dyDescent="0.25">
      <c r="A10" s="22"/>
      <c r="B10" s="23"/>
      <c r="C10" s="24"/>
      <c r="D10" s="13" t="s">
        <v>2</v>
      </c>
      <c r="E10" s="14"/>
      <c r="F10" s="13" t="s">
        <v>3</v>
      </c>
      <c r="G10" s="14"/>
      <c r="H10" s="13" t="s">
        <v>4</v>
      </c>
      <c r="I10" s="14"/>
      <c r="J10" s="15" t="s">
        <v>28</v>
      </c>
      <c r="K10" s="16"/>
      <c r="L10" s="13" t="s">
        <v>2</v>
      </c>
      <c r="M10" s="14"/>
      <c r="N10" s="13" t="s">
        <v>3</v>
      </c>
      <c r="O10" s="14"/>
      <c r="P10" s="13" t="s">
        <v>4</v>
      </c>
      <c r="Q10" s="14"/>
      <c r="R10" s="15" t="s">
        <v>28</v>
      </c>
      <c r="S10" s="16"/>
      <c r="T10" s="13" t="s">
        <v>2</v>
      </c>
      <c r="U10" s="14"/>
    </row>
    <row r="11" spans="1:21" ht="13.5" thickBot="1" x14ac:dyDescent="0.25">
      <c r="A11" s="25"/>
      <c r="B11" s="26"/>
      <c r="C11" s="27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3.5" thickBot="1" x14ac:dyDescent="0.25">
      <c r="A12" s="17" t="s">
        <v>7</v>
      </c>
      <c r="B12" s="18"/>
      <c r="C12" s="14"/>
      <c r="D12" s="9">
        <v>13108578.120000001</v>
      </c>
      <c r="E12" s="9">
        <v>0</v>
      </c>
      <c r="F12" s="9">
        <v>13756773.180000002</v>
      </c>
      <c r="G12" s="9">
        <v>0</v>
      </c>
      <c r="H12" s="9">
        <v>13505481.540000001</v>
      </c>
      <c r="I12" s="9">
        <v>0</v>
      </c>
      <c r="J12" s="9">
        <v>14591662.75</v>
      </c>
      <c r="K12" s="9">
        <v>0</v>
      </c>
      <c r="L12" s="9">
        <v>15448904.74</v>
      </c>
      <c r="M12" s="9">
        <v>0</v>
      </c>
      <c r="N12" s="10">
        <v>16941059.75</v>
      </c>
      <c r="O12" s="10">
        <v>0</v>
      </c>
      <c r="P12" s="10">
        <v>17027874.080000002</v>
      </c>
      <c r="Q12" s="10">
        <v>0</v>
      </c>
      <c r="R12" s="10">
        <v>13154592.32</v>
      </c>
      <c r="S12" s="10">
        <v>0</v>
      </c>
      <c r="T12" s="9"/>
      <c r="U12" s="9"/>
    </row>
    <row r="13" spans="1:21" ht="13.5" thickBot="1" x14ac:dyDescent="0.25">
      <c r="A13" s="17" t="s">
        <v>8</v>
      </c>
      <c r="B13" s="18"/>
      <c r="C13" s="14"/>
      <c r="D13" s="9">
        <v>7746566.8200000003</v>
      </c>
      <c r="E13" s="9">
        <v>774656.68</v>
      </c>
      <c r="F13" s="9">
        <v>4534762.3</v>
      </c>
      <c r="G13" s="9">
        <v>453476.24</v>
      </c>
      <c r="H13" s="9">
        <v>4482991</v>
      </c>
      <c r="I13" s="9">
        <v>448299.1</v>
      </c>
      <c r="J13" s="9">
        <v>2477910.7200000002</v>
      </c>
      <c r="K13" s="9">
        <v>247791.08</v>
      </c>
      <c r="L13" s="9">
        <v>2234369.9</v>
      </c>
      <c r="M13" s="9">
        <v>223436.99</v>
      </c>
      <c r="N13" s="10">
        <v>350496.06</v>
      </c>
      <c r="O13" s="10">
        <v>35049.61</v>
      </c>
      <c r="P13" s="10">
        <v>670328.56000000006</v>
      </c>
      <c r="Q13" s="10">
        <v>67032.86</v>
      </c>
      <c r="R13" s="10">
        <v>185128.56</v>
      </c>
      <c r="S13" s="10">
        <v>18512.86</v>
      </c>
      <c r="T13" s="9"/>
      <c r="U13" s="9"/>
    </row>
    <row r="14" spans="1:21" ht="13.5" thickBot="1" x14ac:dyDescent="0.25">
      <c r="A14" s="17" t="s">
        <v>9</v>
      </c>
      <c r="B14" s="18"/>
      <c r="C14" s="14"/>
      <c r="D14" s="9">
        <v>371484.71</v>
      </c>
      <c r="E14" s="9">
        <v>74296.94</v>
      </c>
      <c r="F14" s="9">
        <v>466637.91</v>
      </c>
      <c r="G14" s="9">
        <v>93327.58</v>
      </c>
      <c r="H14" s="9">
        <v>1433366.87</v>
      </c>
      <c r="I14" s="9">
        <v>286673.37</v>
      </c>
      <c r="J14" s="9">
        <v>730739.89</v>
      </c>
      <c r="K14" s="9">
        <v>146147.98000000001</v>
      </c>
      <c r="L14" s="9">
        <v>393391.24</v>
      </c>
      <c r="M14" s="9">
        <v>78678.25</v>
      </c>
      <c r="N14" s="10">
        <v>2336626.54</v>
      </c>
      <c r="O14" s="10">
        <v>467325.31</v>
      </c>
      <c r="P14" s="10">
        <v>1986802.12</v>
      </c>
      <c r="Q14" s="10">
        <v>397360.42</v>
      </c>
      <c r="R14" s="10">
        <v>1252594.97</v>
      </c>
      <c r="S14" s="10">
        <v>250518.99</v>
      </c>
      <c r="T14" s="9"/>
      <c r="U14" s="9"/>
    </row>
    <row r="15" spans="1:21" ht="13.5" thickBot="1" x14ac:dyDescent="0.25">
      <c r="A15" s="17" t="s">
        <v>10</v>
      </c>
      <c r="B15" s="18"/>
      <c r="C15" s="14"/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/>
      <c r="U15" s="9"/>
    </row>
    <row r="16" spans="1:21" ht="13.5" thickBot="1" x14ac:dyDescent="0.25">
      <c r="A16" s="17" t="s">
        <v>11</v>
      </c>
      <c r="B16" s="18"/>
      <c r="C16" s="14"/>
      <c r="D16" s="9">
        <v>11971374.5</v>
      </c>
      <c r="E16" s="9">
        <v>5985687.2599999998</v>
      </c>
      <c r="F16" s="9">
        <v>13254808.190000001</v>
      </c>
      <c r="G16" s="9">
        <v>6627404.0999999996</v>
      </c>
      <c r="H16" s="9">
        <v>9442695.4299999997</v>
      </c>
      <c r="I16" s="9">
        <v>4721347.7300000004</v>
      </c>
      <c r="J16" s="9">
        <v>6328715.4100000001</v>
      </c>
      <c r="K16" s="9">
        <v>3164357.72</v>
      </c>
      <c r="L16" s="9">
        <v>7068669.9000000004</v>
      </c>
      <c r="M16" s="9">
        <v>3534334.96</v>
      </c>
      <c r="N16" s="10">
        <v>8794055.9000000004</v>
      </c>
      <c r="O16" s="10">
        <v>4397027.95</v>
      </c>
      <c r="P16" s="10">
        <v>8134206.5700000003</v>
      </c>
      <c r="Q16" s="10">
        <v>4067103.29</v>
      </c>
      <c r="R16" s="10">
        <v>3849456.54</v>
      </c>
      <c r="S16" s="10">
        <v>1924728.27</v>
      </c>
      <c r="T16" s="9"/>
      <c r="U16" s="9"/>
    </row>
    <row r="17" spans="1:21" ht="13.5" thickBot="1" x14ac:dyDescent="0.25">
      <c r="A17" s="17" t="s">
        <v>12</v>
      </c>
      <c r="B17" s="18"/>
      <c r="C17" s="14"/>
      <c r="D17" s="9">
        <v>40933510.509999998</v>
      </c>
      <c r="E17" s="9">
        <v>40933510.509999998</v>
      </c>
      <c r="F17" s="9">
        <v>41668267.109999999</v>
      </c>
      <c r="G17" s="9">
        <v>41668267.109999999</v>
      </c>
      <c r="H17" s="9">
        <v>38667738.43</v>
      </c>
      <c r="I17" s="9">
        <v>38667738.43</v>
      </c>
      <c r="J17" s="9">
        <v>41495411.189999998</v>
      </c>
      <c r="K17" s="9">
        <v>41495411.189999998</v>
      </c>
      <c r="L17" s="9">
        <v>39108717.850000001</v>
      </c>
      <c r="M17" s="9">
        <v>39108717.850000001</v>
      </c>
      <c r="N17" s="10">
        <v>39718760.920000002</v>
      </c>
      <c r="O17" s="10">
        <v>39718760.920000002</v>
      </c>
      <c r="P17" s="10">
        <v>22626899.550000001</v>
      </c>
      <c r="Q17" s="10">
        <v>22626899.550000001</v>
      </c>
      <c r="R17" s="10">
        <v>26003057.549999997</v>
      </c>
      <c r="S17" s="10">
        <v>26003057.549999997</v>
      </c>
      <c r="T17" s="9"/>
      <c r="U17" s="9"/>
    </row>
    <row r="18" spans="1:21" ht="13.5" thickBot="1" x14ac:dyDescent="0.25">
      <c r="A18" s="17" t="s">
        <v>13</v>
      </c>
      <c r="B18" s="18"/>
      <c r="C18" s="14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2323505</v>
      </c>
      <c r="O18" s="9">
        <v>2904381.26</v>
      </c>
      <c r="P18" s="9">
        <v>2326624.5099999998</v>
      </c>
      <c r="Q18" s="9">
        <v>2908280.64</v>
      </c>
      <c r="R18" s="9">
        <v>2271790.9</v>
      </c>
      <c r="S18" s="9">
        <v>2839738.63</v>
      </c>
      <c r="T18" s="9"/>
      <c r="U18" s="9"/>
    </row>
    <row r="19" spans="1:21" ht="13.5" thickBot="1" x14ac:dyDescent="0.25">
      <c r="A19" s="17" t="s">
        <v>14</v>
      </c>
      <c r="B19" s="18"/>
      <c r="C19" s="14"/>
      <c r="D19" s="9">
        <v>3166189.36</v>
      </c>
      <c r="E19" s="9">
        <v>4749284.04</v>
      </c>
      <c r="F19" s="9">
        <v>3349876.61</v>
      </c>
      <c r="G19" s="9">
        <v>5024814.92</v>
      </c>
      <c r="H19" s="9">
        <v>3783294.46</v>
      </c>
      <c r="I19" s="9">
        <v>5674941.6900000004</v>
      </c>
      <c r="J19" s="9">
        <v>4861373.4400000004</v>
      </c>
      <c r="K19" s="9">
        <v>7292060.1599999992</v>
      </c>
      <c r="L19" s="9">
        <v>3641884.68</v>
      </c>
      <c r="M19" s="9">
        <v>5462827.0200000014</v>
      </c>
      <c r="N19" s="10">
        <v>1416379.5</v>
      </c>
      <c r="O19" s="10">
        <v>2124569.25</v>
      </c>
      <c r="P19" s="10">
        <v>2802152.5</v>
      </c>
      <c r="Q19" s="10">
        <v>4203228.75</v>
      </c>
      <c r="R19" s="9">
        <v>0</v>
      </c>
      <c r="S19" s="9">
        <v>0</v>
      </c>
      <c r="T19" s="9"/>
      <c r="U19" s="9"/>
    </row>
    <row r="20" spans="1:21" ht="13.5" thickBot="1" x14ac:dyDescent="0.25">
      <c r="A20" s="17" t="s">
        <v>15</v>
      </c>
      <c r="B20" s="18"/>
      <c r="C20" s="14"/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4"/>
      <c r="U20" s="4"/>
    </row>
    <row r="21" spans="1:21" ht="13.5" thickBot="1" x14ac:dyDescent="0.25">
      <c r="A21" s="17" t="s">
        <v>16</v>
      </c>
      <c r="B21" s="18"/>
      <c r="C21" s="14"/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4"/>
      <c r="U21" s="4"/>
    </row>
    <row r="22" spans="1:21" ht="13.5" thickBot="1" x14ac:dyDescent="0.25">
      <c r="A22" s="17" t="s">
        <v>17</v>
      </c>
      <c r="B22" s="18"/>
      <c r="C22" s="14"/>
      <c r="D22" s="9">
        <f>SUM(D12:D21)</f>
        <v>77297704.019999996</v>
      </c>
      <c r="E22" s="9">
        <f t="shared" ref="E22:Q22" si="0">SUM(E12:E21)</f>
        <v>52517435.43</v>
      </c>
      <c r="F22" s="9">
        <f t="shared" si="0"/>
        <v>77031125.299999997</v>
      </c>
      <c r="G22" s="9">
        <f t="shared" si="0"/>
        <v>53867289.950000003</v>
      </c>
      <c r="H22" s="9">
        <f t="shared" si="0"/>
        <v>71315567.729999989</v>
      </c>
      <c r="I22" s="9">
        <f t="shared" si="0"/>
        <v>49799000.32</v>
      </c>
      <c r="J22" s="9">
        <f t="shared" si="0"/>
        <v>70485813.399999991</v>
      </c>
      <c r="K22" s="9">
        <f t="shared" si="0"/>
        <v>52345768.129999995</v>
      </c>
      <c r="L22" s="9">
        <f t="shared" si="0"/>
        <v>67895938.310000002</v>
      </c>
      <c r="M22" s="9">
        <f t="shared" si="0"/>
        <v>48407995.070000008</v>
      </c>
      <c r="N22" s="9">
        <f t="shared" si="0"/>
        <v>71880883.670000002</v>
      </c>
      <c r="O22" s="9">
        <f t="shared" si="0"/>
        <v>49647114.299999997</v>
      </c>
      <c r="P22" s="9">
        <f t="shared" si="0"/>
        <v>55574887.890000001</v>
      </c>
      <c r="Q22" s="9">
        <f t="shared" si="0"/>
        <v>34269905.510000005</v>
      </c>
      <c r="R22" s="9">
        <f t="shared" ref="R22:S22" si="1">SUM(R12:R21)</f>
        <v>46716620.839999996</v>
      </c>
      <c r="S22" s="9">
        <f t="shared" si="1"/>
        <v>31036556.299999997</v>
      </c>
      <c r="T22" s="9"/>
      <c r="U22" s="9"/>
    </row>
    <row r="23" spans="1:21" ht="13.5" thickBot="1" x14ac:dyDescent="0.25">
      <c r="A23" s="17" t="s">
        <v>18</v>
      </c>
      <c r="B23" s="18"/>
      <c r="C23" s="14"/>
      <c r="D23" s="9">
        <f>-67880*-1</f>
        <v>67880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9">
        <f>-73081.24*-1</f>
        <v>73081.240000000005</v>
      </c>
      <c r="K23" s="9">
        <v>0</v>
      </c>
      <c r="L23" s="9">
        <f>-104855.15*-1</f>
        <v>104855.15</v>
      </c>
      <c r="M23" s="9">
        <v>0</v>
      </c>
      <c r="N23" s="9">
        <f>-2456454.99*-1</f>
        <v>2456454.9900000002</v>
      </c>
      <c r="O23" s="9">
        <v>0</v>
      </c>
      <c r="P23" s="9">
        <f>+-2411289.83*-1</f>
        <v>2411289.83</v>
      </c>
      <c r="Q23" s="9">
        <v>0</v>
      </c>
      <c r="R23" s="9">
        <f>-1992202.18*-1</f>
        <v>1992202.18</v>
      </c>
      <c r="S23" s="9">
        <v>0</v>
      </c>
      <c r="T23" s="9"/>
      <c r="U23" s="9"/>
    </row>
    <row r="24" spans="1:21" ht="13.5" thickBot="1" x14ac:dyDescent="0.25">
      <c r="A24" s="17" t="s">
        <v>19</v>
      </c>
      <c r="B24" s="18"/>
      <c r="C24" s="14"/>
      <c r="D24" s="9">
        <f>-D23+D22</f>
        <v>77229824.019999996</v>
      </c>
      <c r="E24" s="9">
        <f>-D23+E22</f>
        <v>52449555.43</v>
      </c>
      <c r="F24" s="9">
        <f>-F23+F22</f>
        <v>77031125.299999997</v>
      </c>
      <c r="G24" s="9">
        <f>-F23+G22</f>
        <v>53867289.950000003</v>
      </c>
      <c r="H24" s="9">
        <f>-H23+H22</f>
        <v>71315567.729999989</v>
      </c>
      <c r="I24" s="9">
        <f>-H23+I22</f>
        <v>49799000.32</v>
      </c>
      <c r="J24" s="9">
        <f>-J23+J22</f>
        <v>70412732.159999996</v>
      </c>
      <c r="K24" s="9">
        <f>-J23+K22</f>
        <v>52272686.889999993</v>
      </c>
      <c r="L24" s="9">
        <f>-L23+L22</f>
        <v>67791083.159999996</v>
      </c>
      <c r="M24" s="9">
        <f>-L23+M22</f>
        <v>48303139.920000009</v>
      </c>
      <c r="N24" s="9">
        <f>-N23+N22</f>
        <v>69424428.680000007</v>
      </c>
      <c r="O24" s="9">
        <f>-N23+O22</f>
        <v>47190659.309999995</v>
      </c>
      <c r="P24" s="9">
        <f>-P23+P22</f>
        <v>53163598.060000002</v>
      </c>
      <c r="Q24" s="9">
        <f>-P23+Q22</f>
        <v>31858615.680000007</v>
      </c>
      <c r="R24" s="9">
        <f>-R23+R22</f>
        <v>44724418.659999996</v>
      </c>
      <c r="S24" s="9">
        <f>-R23+S22</f>
        <v>29044354.119999997</v>
      </c>
      <c r="T24" s="9"/>
      <c r="U24" s="9"/>
    </row>
    <row r="25" spans="1:21" ht="13.5" thickBot="1" x14ac:dyDescent="0.25">
      <c r="A25" s="17" t="s">
        <v>20</v>
      </c>
      <c r="B25" s="18"/>
      <c r="C25" s="14"/>
      <c r="D25" s="9">
        <v>10070013</v>
      </c>
      <c r="E25" s="9">
        <v>0</v>
      </c>
      <c r="F25" s="9">
        <v>10732516.529999999</v>
      </c>
      <c r="G25" s="9">
        <v>0</v>
      </c>
      <c r="H25" s="9">
        <v>11279726.640000001</v>
      </c>
      <c r="I25" s="9">
        <v>0</v>
      </c>
      <c r="J25" s="9">
        <v>11740448.51</v>
      </c>
      <c r="K25" s="9">
        <v>0</v>
      </c>
      <c r="L25" s="9">
        <v>11401641.529999999</v>
      </c>
      <c r="M25" s="9">
        <v>0</v>
      </c>
      <c r="N25" s="9">
        <v>5975130.6099999994</v>
      </c>
      <c r="O25" s="9">
        <v>0</v>
      </c>
      <c r="P25" s="9">
        <v>5127280.08</v>
      </c>
      <c r="Q25" s="9">
        <v>0</v>
      </c>
      <c r="R25" s="9">
        <v>6198142.8499999996</v>
      </c>
      <c r="S25" s="9">
        <v>0</v>
      </c>
      <c r="T25" s="9"/>
      <c r="U25" s="9"/>
    </row>
    <row r="26" spans="1:21" ht="13.5" thickBot="1" x14ac:dyDescent="0.25">
      <c r="A26" s="17" t="s">
        <v>21</v>
      </c>
      <c r="B26" s="18"/>
      <c r="C26" s="14"/>
      <c r="D26" s="9">
        <v>0</v>
      </c>
      <c r="E26" s="11">
        <f>(D25/E24)*100</f>
        <v>19.199424890149157</v>
      </c>
      <c r="F26" s="9">
        <v>0</v>
      </c>
      <c r="G26" s="12">
        <f>(F25/G24)*100</f>
        <v>19.923995693791159</v>
      </c>
      <c r="H26" s="9">
        <v>0</v>
      </c>
      <c r="I26" s="12">
        <f>(H25/I24)*100</f>
        <v>22.650508177911956</v>
      </c>
      <c r="J26" s="9">
        <v>0</v>
      </c>
      <c r="K26" s="12">
        <f>(J25/K24)*100</f>
        <v>22.460005805146398</v>
      </c>
      <c r="L26" s="9">
        <v>0</v>
      </c>
      <c r="M26" s="12">
        <f>(L25/M24)*100</f>
        <v>23.604348596972113</v>
      </c>
      <c r="N26" s="9">
        <v>0</v>
      </c>
      <c r="O26" s="12">
        <f>(N25/O24)*100</f>
        <v>12.661680716831672</v>
      </c>
      <c r="P26" s="9">
        <v>0</v>
      </c>
      <c r="Q26" s="11">
        <f>(P25/Q24)*100</f>
        <v>16.093857095048765</v>
      </c>
      <c r="R26" s="9">
        <v>0</v>
      </c>
      <c r="S26" s="11">
        <f>(R25/S24)*100</f>
        <v>21.340267455739177</v>
      </c>
      <c r="T26" s="9"/>
      <c r="U26" s="12"/>
    </row>
    <row r="28" spans="1:21" s="2" customFormat="1" ht="12.75" customHeight="1" x14ac:dyDescent="0.2">
      <c r="A28" s="2" t="s">
        <v>23</v>
      </c>
    </row>
    <row r="29" spans="1:21" s="2" customFormat="1" ht="12.75" customHeight="1" x14ac:dyDescent="0.2">
      <c r="A29" s="5" t="s">
        <v>24</v>
      </c>
      <c r="B29" s="6" t="s">
        <v>30</v>
      </c>
    </row>
    <row r="30" spans="1:21" s="2" customFormat="1" ht="12.75" customHeight="1" x14ac:dyDescent="0.2">
      <c r="A30" s="5" t="s">
        <v>25</v>
      </c>
      <c r="B30" s="7" t="s">
        <v>26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s="2" customFormat="1" ht="12.75" customHeight="1" x14ac:dyDescent="0.25">
      <c r="A31" s="8" t="s">
        <v>22</v>
      </c>
      <c r="B31" s="6" t="s">
        <v>27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9:U9"/>
    <mergeCell ref="A8:M8"/>
    <mergeCell ref="A1:M1"/>
    <mergeCell ref="A7:M7"/>
    <mergeCell ref="A2:U2"/>
    <mergeCell ref="A4:U6"/>
    <mergeCell ref="A3:U3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BERGUIDO, DANYIRI</cp:lastModifiedBy>
  <cp:lastPrinted>2017-05-24T12:59:24Z</cp:lastPrinted>
  <dcterms:created xsi:type="dcterms:W3CDTF">2017-03-23T20:22:54Z</dcterms:created>
  <dcterms:modified xsi:type="dcterms:W3CDTF">2018-12-07T13:39:09Z</dcterms:modified>
</cp:coreProperties>
</file>