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II Trimestre 2018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externalReferences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AH23" i="1" l="1"/>
  <c r="AI22" i="1"/>
  <c r="AI24" i="1" s="1"/>
  <c r="AI26" i="1" s="1"/>
  <c r="AH22" i="1"/>
  <c r="AH24" i="1" s="1"/>
  <c r="AH26" i="1" s="1"/>
  <c r="AF23" i="1" l="1"/>
  <c r="AG22" i="1"/>
  <c r="AF22" i="1"/>
  <c r="AF24" i="1" l="1"/>
  <c r="AF26" i="1" s="1"/>
  <c r="AG24" i="1"/>
  <c r="AG26" i="1" s="1"/>
  <c r="AD23" i="1"/>
  <c r="AE22" i="1" l="1"/>
  <c r="AE24" i="1" s="1"/>
  <c r="AE26" i="1" s="1"/>
  <c r="AD22" i="1"/>
  <c r="AD24" i="1" s="1"/>
  <c r="AD26" i="1" s="1"/>
  <c r="AB23" i="1" l="1"/>
  <c r="AC22" i="1"/>
  <c r="AC24" i="1" s="1"/>
  <c r="AC26" i="1" s="1"/>
  <c r="AB22" i="1"/>
  <c r="AB24" i="1" s="1"/>
  <c r="AB26" i="1" s="1"/>
  <c r="AA22" i="1" l="1"/>
  <c r="AA24" i="1" s="1"/>
  <c r="Z22" i="1"/>
  <c r="Z24" i="1" s="1"/>
  <c r="AA26" i="1" l="1"/>
  <c r="V25" i="1"/>
  <c r="V23" i="1"/>
  <c r="T24" i="1" l="1"/>
  <c r="T25" i="1"/>
  <c r="U22" i="1"/>
  <c r="U24" i="1" s="1"/>
  <c r="T22" i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<sst xmlns="http://schemas.openxmlformats.org/spreadsheetml/2006/main" count="120" uniqueCount="37">
  <si>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</si>
  <si>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</si>
  <si>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</si>
  <si>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</si>
  <si>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</si>
  <si>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</si>
  <si>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</si>
  <si>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</si>
  <si>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</si>
  <si>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</si>
  <si>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</si>
  <si>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</si>
  <si>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</si>
  <si>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</si>
  <si>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</si>
  <si>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</si>
  <si>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</si>
  <si>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</si>
  <si>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</si>
  <si>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</si>
  <si>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</si>
  <si>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</si>
  <si>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</si>
  <si>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</si>
  <si>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</si>
  <si>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</si>
  <si>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</si>
  <si>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2016.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</si>
  <si>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</si>
  <si>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</si>
  <si>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</si>
  <si>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</si>
  <si>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</si>
  <si>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</si>
  <si>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</si>
  <si>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</si>
  <si>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ADECUACION DE CAPITAL
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</si>
</sst>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right" vertical="top"/>
    </xf>
    <xf numFmtId="10" fontId="7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3;n%20al%20segundo%20trimestre%202017/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workbookViewId="0">
      <pane xSplit="3" ySplit="11" topLeftCell="T12" activePane="bottomRight" state="frozen"/>
      <selection pane="topRight" activeCell="D1" sqref="D1"/>
      <selection pane="bottomLeft" activeCell="A12" sqref="A12"/>
      <selection pane="bottomRight" activeCell="AJ14" sqref="AJ14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1" width="7.77734375" style="4" hidden="1" customWidth="1"/>
    <col min="12" max="15" width="7.77734375" style="4" bestFit="1" customWidth="1"/>
    <col min="16" max="16" width="8.21875" style="4" customWidth="1"/>
    <col min="17" max="17" width="7.77734375" style="4" bestFit="1" customWidth="1"/>
    <col min="18" max="18" width="9.21875" style="4" customWidth="1"/>
    <col min="19" max="19" width="7.109375" style="4" bestFit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35" ht="10.199999999999999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35" ht="10.199999999999999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19.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18.75" customHeight="1" x14ac:dyDescent="0.2">
      <c r="A4" s="24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35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35" ht="10.8" thickBot="1" x14ac:dyDescent="0.25">
      <c r="A8" s="29" t="s">
        <v>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35" ht="12" thickBot="1" x14ac:dyDescent="0.25">
      <c r="A9" s="31" t="s">
        <v>0</v>
      </c>
      <c r="B9" s="32"/>
      <c r="C9" s="33"/>
      <c r="D9" s="20" t="s">
        <v>3</v>
      </c>
      <c r="E9" s="21"/>
      <c r="F9" s="20" t="s">
        <v>4</v>
      </c>
      <c r="G9" s="26"/>
      <c r="H9" s="26"/>
      <c r="I9" s="26"/>
      <c r="J9" s="26"/>
      <c r="K9" s="26"/>
      <c r="L9" s="26"/>
      <c r="M9" s="21"/>
      <c r="N9" s="20" t="s">
        <v>26</v>
      </c>
      <c r="O9" s="26"/>
      <c r="P9" s="26"/>
      <c r="Q9" s="26"/>
      <c r="R9" s="26"/>
      <c r="S9" s="26"/>
      <c r="T9" s="26"/>
      <c r="U9" s="21"/>
      <c r="V9" s="20">
        <v>2017</v>
      </c>
      <c r="W9" s="21"/>
      <c r="X9" s="20">
        <v>2017</v>
      </c>
      <c r="Y9" s="21"/>
      <c r="Z9" s="20">
        <v>2017</v>
      </c>
      <c r="AA9" s="21"/>
      <c r="AB9" s="20">
        <v>2017</v>
      </c>
      <c r="AC9" s="21"/>
      <c r="AD9" s="20">
        <v>2018</v>
      </c>
      <c r="AE9" s="21"/>
      <c r="AF9" s="20">
        <v>2018</v>
      </c>
      <c r="AG9" s="21"/>
      <c r="AH9" s="20">
        <v>2018</v>
      </c>
      <c r="AI9" s="21"/>
    </row>
    <row r="10" spans="1:35" ht="12" thickBot="1" x14ac:dyDescent="0.25">
      <c r="A10" s="34"/>
      <c r="B10" s="28"/>
      <c r="C10" s="35"/>
      <c r="D10" s="20" t="s">
        <v>5</v>
      </c>
      <c r="E10" s="21"/>
      <c r="F10" s="20" t="s">
        <v>6</v>
      </c>
      <c r="G10" s="21"/>
      <c r="H10" s="20" t="s">
        <v>7</v>
      </c>
      <c r="I10" s="21"/>
      <c r="J10" s="20" t="s">
        <v>8</v>
      </c>
      <c r="K10" s="21"/>
      <c r="L10" s="20" t="s">
        <v>5</v>
      </c>
      <c r="M10" s="21"/>
      <c r="N10" s="20" t="s">
        <v>6</v>
      </c>
      <c r="O10" s="21"/>
      <c r="P10" s="20" t="s">
        <v>7</v>
      </c>
      <c r="Q10" s="21"/>
      <c r="R10" s="20" t="s">
        <v>28</v>
      </c>
      <c r="S10" s="21"/>
      <c r="T10" s="20" t="s">
        <v>5</v>
      </c>
      <c r="U10" s="21"/>
      <c r="V10" s="20" t="s">
        <v>6</v>
      </c>
      <c r="W10" s="21"/>
      <c r="X10" s="20" t="s">
        <v>7</v>
      </c>
      <c r="Y10" s="21"/>
      <c r="Z10" s="20" t="s">
        <v>8</v>
      </c>
      <c r="AA10" s="21"/>
      <c r="AB10" s="20" t="s">
        <v>5</v>
      </c>
      <c r="AC10" s="21"/>
      <c r="AD10" s="20" t="s">
        <v>6</v>
      </c>
      <c r="AE10" s="21"/>
      <c r="AF10" s="20" t="s">
        <v>7</v>
      </c>
      <c r="AG10" s="21"/>
      <c r="AH10" s="20" t="s">
        <v>8</v>
      </c>
      <c r="AI10" s="21"/>
    </row>
    <row r="11" spans="1:35" ht="10.8" thickBot="1" x14ac:dyDescent="0.25">
      <c r="A11" s="36"/>
      <c r="B11" s="37"/>
      <c r="C11" s="38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  <c r="AB11" s="13" t="s">
        <v>9</v>
      </c>
      <c r="AC11" s="13" t="s">
        <v>10</v>
      </c>
      <c r="AD11" s="14" t="s">
        <v>9</v>
      </c>
      <c r="AE11" s="14" t="s">
        <v>10</v>
      </c>
      <c r="AF11" s="18" t="s">
        <v>9</v>
      </c>
      <c r="AG11" s="18" t="s">
        <v>10</v>
      </c>
      <c r="AH11" s="19" t="s">
        <v>9</v>
      </c>
      <c r="AI11" s="19" t="s">
        <v>10</v>
      </c>
    </row>
    <row r="12" spans="1:35" ht="10.8" thickBot="1" x14ac:dyDescent="0.25">
      <c r="A12" s="25" t="s">
        <v>11</v>
      </c>
      <c r="B12" s="26"/>
      <c r="C12" s="21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  <c r="AB12" s="15">
        <v>279162080.79000002</v>
      </c>
      <c r="AC12" s="15">
        <v>0</v>
      </c>
      <c r="AD12" s="15">
        <v>263950533.31</v>
      </c>
      <c r="AE12" s="15">
        <v>0</v>
      </c>
      <c r="AF12" s="15">
        <v>265175316.99000001</v>
      </c>
      <c r="AG12" s="15">
        <v>0</v>
      </c>
      <c r="AH12" s="15">
        <v>259108740.25999999</v>
      </c>
      <c r="AI12" s="15">
        <v>0</v>
      </c>
    </row>
    <row r="13" spans="1:35" ht="10.8" thickBot="1" x14ac:dyDescent="0.25">
      <c r="A13" s="25" t="s">
        <v>12</v>
      </c>
      <c r="B13" s="26"/>
      <c r="C13" s="21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  <c r="AB13" s="15">
        <v>142442699.37</v>
      </c>
      <c r="AC13" s="15">
        <v>14244269.940000001</v>
      </c>
      <c r="AD13" s="15">
        <v>139443032.00999999</v>
      </c>
      <c r="AE13" s="15">
        <v>13944303.199999999</v>
      </c>
      <c r="AF13" s="15">
        <v>139545347.21000001</v>
      </c>
      <c r="AG13" s="15">
        <v>13954534.73</v>
      </c>
      <c r="AH13" s="15">
        <v>135506860.69</v>
      </c>
      <c r="AI13" s="15">
        <v>13550686.080000002</v>
      </c>
    </row>
    <row r="14" spans="1:35" ht="10.8" thickBot="1" x14ac:dyDescent="0.25">
      <c r="A14" s="25" t="s">
        <v>13</v>
      </c>
      <c r="B14" s="26"/>
      <c r="C14" s="21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  <c r="AB14" s="15">
        <v>609529916.67999995</v>
      </c>
      <c r="AC14" s="15">
        <v>121905983.34</v>
      </c>
      <c r="AD14" s="15">
        <v>482834744.72000003</v>
      </c>
      <c r="AE14" s="15">
        <v>96566948.939999998</v>
      </c>
      <c r="AF14" s="15">
        <v>408345747.39999998</v>
      </c>
      <c r="AG14" s="15">
        <v>81669149.480000004</v>
      </c>
      <c r="AH14" s="15">
        <v>359019664.49000001</v>
      </c>
      <c r="AI14" s="15">
        <v>71803932.900000006</v>
      </c>
    </row>
    <row r="15" spans="1:35" ht="10.8" thickBot="1" x14ac:dyDescent="0.25">
      <c r="A15" s="25" t="s">
        <v>14</v>
      </c>
      <c r="B15" s="26"/>
      <c r="C15" s="21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  <c r="AB15" s="15">
        <v>162450001.94999999</v>
      </c>
      <c r="AC15" s="15">
        <v>56857500.68</v>
      </c>
      <c r="AD15" s="15">
        <v>175257697.78</v>
      </c>
      <c r="AE15" s="15">
        <v>61340194.229999997</v>
      </c>
      <c r="AF15" s="15">
        <v>190684061.66999999</v>
      </c>
      <c r="AG15" s="15">
        <v>66739421.579999998</v>
      </c>
      <c r="AH15" s="15">
        <v>209845204.97</v>
      </c>
      <c r="AI15" s="15">
        <v>73445821.739999995</v>
      </c>
    </row>
    <row r="16" spans="1:35" ht="10.8" thickBot="1" x14ac:dyDescent="0.25">
      <c r="A16" s="25" t="s">
        <v>15</v>
      </c>
      <c r="B16" s="26"/>
      <c r="C16" s="21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  <c r="AB16" s="15">
        <v>1206325188.8599999</v>
      </c>
      <c r="AC16" s="15">
        <v>603162594.44000006</v>
      </c>
      <c r="AD16" s="15">
        <v>1152334670.6600001</v>
      </c>
      <c r="AE16" s="15">
        <v>576167335.35000002</v>
      </c>
      <c r="AF16" s="15">
        <v>1212435889.8199999</v>
      </c>
      <c r="AG16" s="15">
        <v>606217944.91999996</v>
      </c>
      <c r="AH16" s="15">
        <v>1293936457.6099999</v>
      </c>
      <c r="AI16" s="15">
        <v>646968228.80999994</v>
      </c>
    </row>
    <row r="17" spans="1:35" ht="10.8" thickBot="1" x14ac:dyDescent="0.25">
      <c r="A17" s="25" t="s">
        <v>16</v>
      </c>
      <c r="B17" s="26"/>
      <c r="C17" s="21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  <c r="AB17" s="15">
        <v>438746923.44</v>
      </c>
      <c r="AC17" s="15">
        <v>438746923.44</v>
      </c>
      <c r="AD17" s="15">
        <v>473459330.49000001</v>
      </c>
      <c r="AE17" s="15">
        <v>473459330.49000001</v>
      </c>
      <c r="AF17" s="15">
        <v>443710415.72000003</v>
      </c>
      <c r="AG17" s="15">
        <v>443710415.72000003</v>
      </c>
      <c r="AH17" s="15">
        <v>400747447.49000001</v>
      </c>
      <c r="AI17" s="15">
        <v>400747447.49000001</v>
      </c>
    </row>
    <row r="18" spans="1:35" ht="10.8" thickBot="1" x14ac:dyDescent="0.25">
      <c r="A18" s="25" t="s">
        <v>17</v>
      </c>
      <c r="B18" s="26"/>
      <c r="C18" s="21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  <c r="AB18" s="15">
        <v>830624835.16999996</v>
      </c>
      <c r="AC18" s="15">
        <v>1038281043.95</v>
      </c>
      <c r="AD18" s="15">
        <v>900153719.21000004</v>
      </c>
      <c r="AE18" s="15">
        <v>1125192149.01</v>
      </c>
      <c r="AF18" s="15">
        <v>891181547.20000005</v>
      </c>
      <c r="AG18" s="15">
        <v>1113976934</v>
      </c>
      <c r="AH18" s="15">
        <v>900061801.38999999</v>
      </c>
      <c r="AI18" s="15">
        <v>1125077251.74</v>
      </c>
    </row>
    <row r="19" spans="1:35" ht="10.8" thickBot="1" x14ac:dyDescent="0.25">
      <c r="A19" s="25" t="s">
        <v>23</v>
      </c>
      <c r="B19" s="26"/>
      <c r="C19" s="21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  <c r="AB19" s="15">
        <v>12242575.41</v>
      </c>
      <c r="AC19" s="15">
        <v>18363863.119999997</v>
      </c>
      <c r="AD19" s="15">
        <v>9692160.5199999996</v>
      </c>
      <c r="AE19" s="15">
        <v>14538240.790000001</v>
      </c>
      <c r="AF19" s="15">
        <v>12271323.51</v>
      </c>
      <c r="AG19" s="15">
        <v>18406985.27</v>
      </c>
      <c r="AH19" s="15">
        <v>13899024.080000002</v>
      </c>
      <c r="AI19" s="15">
        <v>20848536.130000003</v>
      </c>
    </row>
    <row r="20" spans="1:35" ht="10.8" thickBot="1" x14ac:dyDescent="0.25">
      <c r="A20" s="25" t="s">
        <v>24</v>
      </c>
      <c r="B20" s="26"/>
      <c r="C20" s="21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</row>
    <row r="21" spans="1:35" ht="10.8" thickBot="1" x14ac:dyDescent="0.25">
      <c r="A21" s="25" t="s">
        <v>25</v>
      </c>
      <c r="B21" s="26"/>
      <c r="C21" s="21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</row>
    <row r="22" spans="1:35" ht="10.8" thickBot="1" x14ac:dyDescent="0.25">
      <c r="A22" s="25" t="s">
        <v>18</v>
      </c>
      <c r="B22" s="26"/>
      <c r="C22" s="21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  <c r="AB22" s="15">
        <f t="shared" ref="AB22:AC22" si="2">SUM(AB12:AB21)</f>
        <v>3681524221.6699996</v>
      </c>
      <c r="AC22" s="15">
        <f t="shared" si="2"/>
        <v>2291562178.9099998</v>
      </c>
      <c r="AD22" s="15">
        <f t="shared" ref="AD22:AE22" si="3">SUM(AD12:AD21)</f>
        <v>3597125888.7000003</v>
      </c>
      <c r="AE22" s="15">
        <f t="shared" si="3"/>
        <v>2361208502.0100002</v>
      </c>
      <c r="AF22" s="15">
        <f t="shared" ref="AF22:AG22" si="4">SUM(AF12:AF21)</f>
        <v>3563349649.5200005</v>
      </c>
      <c r="AG22" s="15">
        <f t="shared" si="4"/>
        <v>2344675385.7000003</v>
      </c>
      <c r="AH22" s="15">
        <f t="shared" ref="AH22:AI22" si="5">SUM(AH12:AH21)</f>
        <v>3572125200.98</v>
      </c>
      <c r="AI22" s="15">
        <f t="shared" si="5"/>
        <v>2352441904.8900003</v>
      </c>
    </row>
    <row r="23" spans="1:35" ht="10.8" thickBot="1" x14ac:dyDescent="0.25">
      <c r="A23" s="25" t="s">
        <v>19</v>
      </c>
      <c r="B23" s="26"/>
      <c r="C23" s="21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  <c r="AB23" s="15">
        <f>-30397419.86*-1</f>
        <v>30397419.859999999</v>
      </c>
      <c r="AC23" s="15">
        <v>0</v>
      </c>
      <c r="AD23" s="15">
        <f>-54358882.43*-1</f>
        <v>54358882.43</v>
      </c>
      <c r="AE23" s="15">
        <v>0</v>
      </c>
      <c r="AF23" s="15">
        <f>-49903516.61*-1</f>
        <v>49903516.609999999</v>
      </c>
      <c r="AG23" s="15">
        <v>0</v>
      </c>
      <c r="AH23" s="15">
        <f>-47997713.35*-1</f>
        <v>47997713.350000001</v>
      </c>
      <c r="AI23" s="15">
        <v>0</v>
      </c>
    </row>
    <row r="24" spans="1:35" ht="10.8" thickBot="1" x14ac:dyDescent="0.25">
      <c r="A24" s="25" t="s">
        <v>20</v>
      </c>
      <c r="B24" s="26"/>
      <c r="C24" s="21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  <c r="AB24" s="15">
        <f>AB22-AB23</f>
        <v>3651126801.8099995</v>
      </c>
      <c r="AC24" s="15">
        <f>AC22-AB23</f>
        <v>2261164759.0499997</v>
      </c>
      <c r="AD24" s="15">
        <f>AD22-AD23</f>
        <v>3542767006.2700005</v>
      </c>
      <c r="AE24" s="15">
        <f>AE22-AD23</f>
        <v>2306849619.5800004</v>
      </c>
      <c r="AF24" s="15">
        <f>AF22-AF23</f>
        <v>3513446132.9100003</v>
      </c>
      <c r="AG24" s="15">
        <f>AG22-AF23</f>
        <v>2294771869.0900002</v>
      </c>
      <c r="AH24" s="15">
        <f>AH22-AH23</f>
        <v>3524127487.6300001</v>
      </c>
      <c r="AI24" s="15">
        <f>AI22-AH23</f>
        <v>2304444191.5400004</v>
      </c>
    </row>
    <row r="25" spans="1:35" ht="10.8" thickBot="1" x14ac:dyDescent="0.25">
      <c r="A25" s="25" t="s">
        <v>21</v>
      </c>
      <c r="B25" s="26"/>
      <c r="C25" s="21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  <c r="AB25" s="15">
        <v>305570725.57999998</v>
      </c>
      <c r="AC25" s="15">
        <v>0</v>
      </c>
      <c r="AD25" s="15">
        <v>294161843.49000001</v>
      </c>
      <c r="AE25" s="15">
        <v>0</v>
      </c>
      <c r="AF25" s="15">
        <v>301392881.42000002</v>
      </c>
      <c r="AG25" s="15">
        <v>0</v>
      </c>
      <c r="AH25" s="15">
        <v>310723246.19</v>
      </c>
      <c r="AI25" s="15">
        <v>0</v>
      </c>
    </row>
    <row r="26" spans="1:35" ht="10.8" thickBot="1" x14ac:dyDescent="0.25">
      <c r="A26" s="25" t="s">
        <v>22</v>
      </c>
      <c r="B26" s="26"/>
      <c r="C26" s="21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  <c r="AB26" s="16">
        <f>(AA25/AB24)*100</f>
        <v>0</v>
      </c>
      <c r="AC26" s="16">
        <f>(AB25/AC24)*100</f>
        <v>13.513863788872321</v>
      </c>
      <c r="AD26" s="16">
        <f>(AC25/AD24)*100</f>
        <v>0</v>
      </c>
      <c r="AE26" s="17">
        <f>(AD25/AE24)</f>
        <v>0.12751669679428734</v>
      </c>
      <c r="AF26" s="16">
        <f>(AE25/AF24)*100</f>
        <v>0</v>
      </c>
      <c r="AG26" s="17">
        <f>(AF25/AG24)</f>
        <v>0.13133892979937845</v>
      </c>
      <c r="AH26" s="16">
        <f>(AG25/AH24)*100</f>
        <v>0</v>
      </c>
      <c r="AI26" s="17">
        <f>(AH25/AI24)</f>
        <v>0.13483652471633592</v>
      </c>
    </row>
    <row r="28" spans="1:35" ht="12.75" customHeight="1" x14ac:dyDescent="0.2">
      <c r="A28" s="4" t="s">
        <v>35</v>
      </c>
    </row>
    <row r="29" spans="1:35" ht="12.75" customHeight="1" x14ac:dyDescent="0.2">
      <c r="A29" s="7" t="s">
        <v>30</v>
      </c>
      <c r="B29" s="4" t="s">
        <v>27</v>
      </c>
      <c r="Q29" s="3"/>
      <c r="R29" s="3"/>
    </row>
    <row r="30" spans="1:35" ht="12.75" customHeight="1" x14ac:dyDescent="0.2">
      <c r="A30" s="7" t="s">
        <v>31</v>
      </c>
      <c r="B30" s="8" t="s">
        <v>32</v>
      </c>
    </row>
    <row r="31" spans="1:35" ht="12.75" customHeight="1" x14ac:dyDescent="0.2">
      <c r="A31" s="9" t="s">
        <v>33</v>
      </c>
      <c r="B31" s="4" t="s">
        <v>34</v>
      </c>
    </row>
  </sheetData>
  <mergeCells count="48">
    <mergeCell ref="AH9:AI9"/>
    <mergeCell ref="AH10:AI10"/>
    <mergeCell ref="A2:AI2"/>
    <mergeCell ref="A3:AI3"/>
    <mergeCell ref="A4:AI6"/>
    <mergeCell ref="A19:C19"/>
    <mergeCell ref="A20:C2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22:C22"/>
    <mergeCell ref="A23:C23"/>
    <mergeCell ref="A24:C24"/>
    <mergeCell ref="A25:C25"/>
    <mergeCell ref="A26:C2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F10:G10"/>
    <mergeCell ref="H10:I10"/>
    <mergeCell ref="J10:K10"/>
    <mergeCell ref="AF9:AG9"/>
    <mergeCell ref="AF10:AG10"/>
    <mergeCell ref="AD9:AE9"/>
    <mergeCell ref="AD10:AE10"/>
    <mergeCell ref="AB9:AC9"/>
    <mergeCell ref="AB10:A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2018-12-06T16:01:09Z</dcterms:modified>
</cp:coreProperties>
</file>