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</sheets>
  <externalReferences>
    <externalReference r:id="rId2"/>
  </externalReferences>
  <calcPr calcId="144525"/>
  <webPublishing codePage="1252"/>
</workbook>
</file>

<file path=xl/calcChain.xml><?xml version="1.0" encoding="utf-8"?>
<calcChain xmlns="http://schemas.openxmlformats.org/spreadsheetml/2006/main">
  <c r="W24" i="1" l="1"/>
  <c r="U24" i="1"/>
  <c r="S24" i="1"/>
  <c r="V25" i="1" l="1"/>
  <c r="V23" i="1"/>
  <c r="T23" i="1"/>
  <c r="T25" i="1"/>
  <c r="R25" i="1"/>
  <c r="R23" i="1"/>
  <c r="O22" i="1"/>
  <c r="N22" i="1"/>
  <c r="X25" i="1" l="1"/>
  <c r="Y22" i="1"/>
  <c r="X22" i="1"/>
  <c r="X23" i="1"/>
  <c r="X24" i="1" s="1"/>
  <c r="Y24" i="1" l="1"/>
  <c r="Y26" i="1"/>
  <c r="V22" i="1" l="1"/>
  <c r="V24" i="1" s="1"/>
  <c r="W22" i="1"/>
  <c r="W26" i="1" s="1"/>
  <c r="U22" i="1" l="1"/>
  <c r="T22" i="1"/>
  <c r="T24" i="1" s="1"/>
  <c r="S22" i="1"/>
  <c r="R22" i="1"/>
  <c r="R24" i="1" s="1"/>
  <c r="U26" i="1" l="1"/>
  <c r="S26" i="1"/>
</calcChain>
</file>

<file path=xl/sharedStrings.xml><?xml version="1.0" encoding="utf-8"?>
<sst xmlns="http://schemas.openxmlformats.org/spreadsheetml/2006/main" count="56" uniqueCount="28">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</sst>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#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top"/>
    </xf>
    <xf numFmtId="0" fontId="0" fillId="4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E%20BLADEX,%20ADECUACION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3">
          <cell r="D13">
            <v>-117429118.2</v>
          </cell>
        </row>
        <row r="16">
          <cell r="D16">
            <v>925037000.66999996</v>
          </cell>
        </row>
      </sheetData>
      <sheetData sheetId="1">
        <row r="15">
          <cell r="D15">
            <v>-44432917.409999996</v>
          </cell>
          <cell r="F15">
            <v>-46713463.630000003</v>
          </cell>
          <cell r="H15">
            <v>-50874586.43</v>
          </cell>
        </row>
        <row r="17">
          <cell r="D17">
            <v>970786884.52999997</v>
          </cell>
          <cell r="F17">
            <v>947051472.82000005</v>
          </cell>
          <cell r="H17">
            <v>939295262.17999995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topLeftCell="A4" workbookViewId="0">
      <pane xSplit="3" ySplit="8" topLeftCell="P12" activePane="bottomRight" state="frozen"/>
      <selection activeCell="A4" sqref="A4"/>
      <selection pane="topRight" activeCell="D4" sqref="D4"/>
      <selection pane="bottomLeft" activeCell="A12" sqref="A12"/>
      <selection pane="bottomRight" activeCell="Y24" sqref="Y24"/>
    </sheetView>
  </sheetViews>
  <sheetFormatPr baseColWidth="10" defaultColWidth="8.7265625" defaultRowHeight="12.75" customHeight="1" x14ac:dyDescent="0.25"/>
  <cols>
    <col min="1" max="1" width="7.26953125" bestFit="1" customWidth="1"/>
    <col min="2" max="3" width="7.1796875" bestFit="1" customWidth="1"/>
    <col min="4" max="11" width="7.81640625" hidden="1" customWidth="1"/>
    <col min="12" max="17" width="7.81640625" bestFit="1" customWidth="1"/>
    <col min="18" max="18" width="10.26953125" customWidth="1"/>
    <col min="19" max="19" width="7.54296875" customWidth="1"/>
    <col min="20" max="20" width="7.90625" customWidth="1"/>
    <col min="21" max="21" width="7.453125" customWidth="1"/>
  </cols>
  <sheetData>
    <row r="1" spans="1:25" ht="12.5" x14ac:dyDescent="0.25">
      <c r="A1" s="24">
        <v>42710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5" ht="12.5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5" ht="19.5" customHeight="1" x14ac:dyDescent="0.25">
      <c r="A3" s="27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5" ht="18.75" customHeight="1" x14ac:dyDescent="0.25">
      <c r="A4" s="8" t="s">
        <v>27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32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8.5" hidden="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5" hidden="1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5" ht="13" thickBot="1" x14ac:dyDescent="0.3">
      <c r="A8" s="9" t="s">
        <v>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5" ht="13" thickBot="1" x14ac:dyDescent="0.3">
      <c r="A9" s="11" t="s">
        <v>0</v>
      </c>
      <c r="B9" s="12"/>
      <c r="C9" s="13"/>
      <c r="D9" s="20" t="s">
        <v>3</v>
      </c>
      <c r="E9" s="7"/>
      <c r="F9" s="20" t="s">
        <v>4</v>
      </c>
      <c r="G9" s="6"/>
      <c r="H9" s="6"/>
      <c r="I9" s="6"/>
      <c r="J9" s="6"/>
      <c r="K9" s="6"/>
      <c r="L9" s="6"/>
      <c r="M9" s="7"/>
      <c r="N9" s="20" t="s">
        <v>5</v>
      </c>
      <c r="O9" s="6"/>
      <c r="P9" s="6"/>
      <c r="Q9" s="6"/>
      <c r="R9" s="6"/>
      <c r="S9" s="6"/>
      <c r="T9" s="6"/>
      <c r="U9" s="7"/>
      <c r="V9" s="21">
        <v>2017</v>
      </c>
      <c r="W9" s="7"/>
      <c r="X9" s="21">
        <v>2017</v>
      </c>
      <c r="Y9" s="7"/>
    </row>
    <row r="10" spans="1:25" ht="13" thickBot="1" x14ac:dyDescent="0.3">
      <c r="A10" s="14"/>
      <c r="B10" s="15"/>
      <c r="C10" s="16"/>
      <c r="D10" s="21" t="s">
        <v>6</v>
      </c>
      <c r="E10" s="7"/>
      <c r="F10" s="21" t="s">
        <v>7</v>
      </c>
      <c r="G10" s="7"/>
      <c r="H10" s="21" t="s">
        <v>8</v>
      </c>
      <c r="I10" s="7"/>
      <c r="J10" s="21" t="s">
        <v>9</v>
      </c>
      <c r="K10" s="7"/>
      <c r="L10" s="21" t="s">
        <v>6</v>
      </c>
      <c r="M10" s="7"/>
      <c r="N10" s="21" t="s">
        <v>7</v>
      </c>
      <c r="O10" s="7"/>
      <c r="P10" s="21" t="s">
        <v>8</v>
      </c>
      <c r="Q10" s="7"/>
      <c r="R10" s="22" t="s">
        <v>9</v>
      </c>
      <c r="S10" s="23"/>
      <c r="T10" s="22" t="s">
        <v>6</v>
      </c>
      <c r="U10" s="23"/>
      <c r="V10" s="21" t="s">
        <v>7</v>
      </c>
      <c r="W10" s="7"/>
      <c r="X10" s="21" t="s">
        <v>8</v>
      </c>
      <c r="Y10" s="7"/>
    </row>
    <row r="11" spans="1:25" ht="13" thickBot="1" x14ac:dyDescent="0.3">
      <c r="A11" s="17"/>
      <c r="B11" s="18"/>
      <c r="C11" s="19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</row>
    <row r="12" spans="1:25" ht="13" thickBot="1" x14ac:dyDescent="0.3">
      <c r="A12" s="5" t="s">
        <v>12</v>
      </c>
      <c r="B12" s="6"/>
      <c r="C12" s="7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v>376411751.56999999</v>
      </c>
      <c r="S12" s="4">
        <v>0</v>
      </c>
      <c r="T12" s="4">
        <v>611975103.03999996</v>
      </c>
      <c r="U12" s="4">
        <v>0</v>
      </c>
      <c r="V12" s="4">
        <v>832948409.22000003</v>
      </c>
      <c r="W12" s="4">
        <v>0</v>
      </c>
      <c r="X12" s="4">
        <v>352716574.08999997</v>
      </c>
      <c r="Y12" s="4">
        <v>0</v>
      </c>
    </row>
    <row r="13" spans="1:25" ht="13" thickBot="1" x14ac:dyDescent="0.3">
      <c r="A13" s="5" t="s">
        <v>13</v>
      </c>
      <c r="B13" s="6"/>
      <c r="C13" s="7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v>311245568.11000001</v>
      </c>
      <c r="S13" s="4">
        <v>31124556.809999999</v>
      </c>
      <c r="T13" s="4">
        <v>317402589.81</v>
      </c>
      <c r="U13" s="4">
        <v>31740258.98</v>
      </c>
      <c r="V13" s="4">
        <v>328668511.75999999</v>
      </c>
      <c r="W13" s="4">
        <v>32866851.199999999</v>
      </c>
      <c r="X13" s="4">
        <v>397194519.13</v>
      </c>
      <c r="Y13" s="4">
        <v>39719451.909999996</v>
      </c>
    </row>
    <row r="14" spans="1:25" ht="13" thickBot="1" x14ac:dyDescent="0.3">
      <c r="A14" s="5" t="s">
        <v>14</v>
      </c>
      <c r="B14" s="6"/>
      <c r="C14" s="7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v>104371706.94</v>
      </c>
      <c r="S14" s="4">
        <v>20874341.390000001</v>
      </c>
      <c r="T14" s="4">
        <v>181668927.53999999</v>
      </c>
      <c r="U14" s="4">
        <v>36333785.5</v>
      </c>
      <c r="V14" s="4">
        <v>144325397.36000001</v>
      </c>
      <c r="W14" s="4">
        <v>28865079.469999999</v>
      </c>
      <c r="X14" s="4">
        <v>95692478.799999997</v>
      </c>
      <c r="Y14" s="4">
        <v>19138495.759999998</v>
      </c>
    </row>
    <row r="15" spans="1:25" ht="13" thickBot="1" x14ac:dyDescent="0.3">
      <c r="A15" s="5" t="s">
        <v>15</v>
      </c>
      <c r="B15" s="6"/>
      <c r="C15" s="7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</row>
    <row r="16" spans="1:25" ht="13" thickBot="1" x14ac:dyDescent="0.3">
      <c r="A16" s="5" t="s">
        <v>16</v>
      </c>
      <c r="B16" s="6"/>
      <c r="C16" s="7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v>299016427.54000002</v>
      </c>
      <c r="S16" s="4">
        <v>149508213.77000001</v>
      </c>
      <c r="T16" s="4">
        <v>264351366.56</v>
      </c>
      <c r="U16" s="4">
        <v>132175683.29000001</v>
      </c>
      <c r="V16" s="4">
        <v>282087908.38999999</v>
      </c>
      <c r="W16" s="4">
        <v>141043954.21000001</v>
      </c>
      <c r="X16" s="4">
        <v>325536573.39999998</v>
      </c>
      <c r="Y16" s="4">
        <v>162768286.72</v>
      </c>
    </row>
    <row r="17" spans="1:25" ht="13" thickBot="1" x14ac:dyDescent="0.3">
      <c r="A17" s="5" t="s">
        <v>17</v>
      </c>
      <c r="B17" s="6"/>
      <c r="C17" s="7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v>6454455319.1499996</v>
      </c>
      <c r="S17" s="4">
        <v>6454455319.1499996</v>
      </c>
      <c r="T17" s="4">
        <v>6112567494.7799997</v>
      </c>
      <c r="U17" s="4">
        <v>6112567494.7799997</v>
      </c>
      <c r="V17" s="4">
        <v>5701964934.4799995</v>
      </c>
      <c r="W17" s="4">
        <v>5701964934.4799995</v>
      </c>
      <c r="X17" s="4">
        <v>5488457960.0900002</v>
      </c>
      <c r="Y17" s="4">
        <v>5488457960.0900002</v>
      </c>
    </row>
    <row r="18" spans="1:25" ht="13" thickBot="1" x14ac:dyDescent="0.3">
      <c r="A18" s="5" t="s">
        <v>18</v>
      </c>
      <c r="B18" s="6"/>
      <c r="C18" s="7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v>4126855.9</v>
      </c>
      <c r="S18" s="4">
        <v>5158569.88</v>
      </c>
      <c r="T18" s="4">
        <v>0</v>
      </c>
      <c r="U18" s="4">
        <v>0</v>
      </c>
      <c r="V18" s="4">
        <v>50084390.25</v>
      </c>
      <c r="W18" s="4">
        <v>62605487.810000002</v>
      </c>
      <c r="X18" s="4">
        <v>6000000</v>
      </c>
      <c r="Y18" s="4">
        <v>7500000</v>
      </c>
    </row>
    <row r="19" spans="1:25" s="3" customFormat="1" ht="13" thickBot="1" x14ac:dyDescent="0.3">
      <c r="A19" s="5" t="s">
        <v>24</v>
      </c>
      <c r="B19" s="6"/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v>49364229.200000003</v>
      </c>
      <c r="S19" s="4">
        <v>74046343.799999997</v>
      </c>
      <c r="T19" s="4">
        <v>53364229.200000003</v>
      </c>
      <c r="U19" s="4">
        <v>80046343.799999997</v>
      </c>
      <c r="V19" s="4">
        <v>53364229.200000003</v>
      </c>
      <c r="W19" s="4">
        <v>80046343.799999997</v>
      </c>
      <c r="X19" s="4">
        <v>56648903.880000003</v>
      </c>
      <c r="Y19" s="4">
        <v>84973355.840000004</v>
      </c>
    </row>
    <row r="20" spans="1:25" s="3" customFormat="1" ht="13" thickBot="1" x14ac:dyDescent="0.3">
      <c r="A20" s="5" t="s">
        <v>25</v>
      </c>
      <c r="B20" s="6"/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</row>
    <row r="21" spans="1:25" s="3" customFormat="1" ht="13" thickBot="1" x14ac:dyDescent="0.3">
      <c r="A21" s="5" t="s">
        <v>26</v>
      </c>
      <c r="B21" s="6"/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</row>
    <row r="22" spans="1:25" ht="13" thickBot="1" x14ac:dyDescent="0.3">
      <c r="A22" s="5" t="s">
        <v>19</v>
      </c>
      <c r="B22" s="6"/>
      <c r="C22" s="7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f>SUM(N12:N21)</f>
        <v>7847.2067392299996</v>
      </c>
      <c r="O22" s="2">
        <f>SUM(O12:O21)</f>
        <v>6341.754291403</v>
      </c>
      <c r="P22" s="2">
        <v>7790.2812682200001</v>
      </c>
      <c r="Q22" s="2">
        <v>6326.3947771490002</v>
      </c>
      <c r="R22" s="4">
        <f t="shared" ref="R22:W22" si="0">SUM(R12:R21)</f>
        <v>7598991858.4099989</v>
      </c>
      <c r="S22" s="4">
        <f t="shared" si="0"/>
        <v>6735167344.8000002</v>
      </c>
      <c r="T22" s="4">
        <f t="shared" si="0"/>
        <v>7541329710.9299994</v>
      </c>
      <c r="U22" s="4">
        <f t="shared" si="0"/>
        <v>6392863566.3500004</v>
      </c>
      <c r="V22" s="4">
        <f t="shared" si="0"/>
        <v>7393443780.6599989</v>
      </c>
      <c r="W22" s="4">
        <f t="shared" si="0"/>
        <v>6047392650.9700003</v>
      </c>
      <c r="X22" s="4">
        <f>SUM(X12:X21)</f>
        <v>6722247009.3900003</v>
      </c>
      <c r="Y22" s="4">
        <f>SUM(Y12:Y21)</f>
        <v>5802557550.3200006</v>
      </c>
    </row>
    <row r="23" spans="1:25" ht="13" thickBot="1" x14ac:dyDescent="0.3">
      <c r="A23" s="5" t="s">
        <v>20</v>
      </c>
      <c r="B23" s="6"/>
      <c r="C23" s="7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[1]Hoja1!$D$15*-1</f>
        <v>44432917.409999996</v>
      </c>
      <c r="S23" s="4">
        <v>0</v>
      </c>
      <c r="T23" s="4">
        <f>[1]Hoja1!$F$15*-1</f>
        <v>46713463.630000003</v>
      </c>
      <c r="U23" s="4">
        <v>0</v>
      </c>
      <c r="V23" s="4">
        <f>[1]Hoja1!$H$15*-1</f>
        <v>50874586.43</v>
      </c>
      <c r="W23" s="4">
        <v>0</v>
      </c>
      <c r="X23" s="4">
        <f>[1]Sheet1!$D$13*-1</f>
        <v>117429118.2</v>
      </c>
      <c r="Y23" s="4">
        <v>0</v>
      </c>
    </row>
    <row r="24" spans="1:25" ht="13" thickBot="1" x14ac:dyDescent="0.3">
      <c r="A24" s="5" t="s">
        <v>21</v>
      </c>
      <c r="B24" s="6"/>
      <c r="C24" s="7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 t="shared" ref="R24:X24" si="1">R22-R23</f>
        <v>7554558940.999999</v>
      </c>
      <c r="S24" s="4">
        <f>S22-R23</f>
        <v>6690734427.3900003</v>
      </c>
      <c r="T24" s="4">
        <f t="shared" si="1"/>
        <v>7494616247.2999992</v>
      </c>
      <c r="U24" s="4">
        <f>U22-T23</f>
        <v>6346150102.7200003</v>
      </c>
      <c r="V24" s="4">
        <f t="shared" si="1"/>
        <v>7342569194.2299986</v>
      </c>
      <c r="W24" s="4">
        <f>W22-V23</f>
        <v>5996518064.54</v>
      </c>
      <c r="X24" s="4">
        <f t="shared" si="1"/>
        <v>6604817891.1900005</v>
      </c>
      <c r="Y24" s="4">
        <f>Y22-X23</f>
        <v>5685128432.1200008</v>
      </c>
    </row>
    <row r="25" spans="1:25" ht="13" thickBot="1" x14ac:dyDescent="0.3">
      <c r="A25" s="5" t="s">
        <v>22</v>
      </c>
      <c r="B25" s="6"/>
      <c r="C25" s="7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[1]Hoja1!$D$17</f>
        <v>970786884.52999997</v>
      </c>
      <c r="S25" s="4">
        <v>0</v>
      </c>
      <c r="T25" s="4">
        <f>[1]Hoja1!$F$17</f>
        <v>947051472.82000005</v>
      </c>
      <c r="U25" s="4">
        <v>0</v>
      </c>
      <c r="V25" s="4">
        <f>[1]Hoja1!$H$17</f>
        <v>939295262.17999995</v>
      </c>
      <c r="W25" s="4">
        <v>0</v>
      </c>
      <c r="X25" s="4">
        <f>[1]Sheet1!$D$16</f>
        <v>925037000.66999996</v>
      </c>
      <c r="Y25" s="4">
        <v>0</v>
      </c>
    </row>
    <row r="26" spans="1:25" ht="13" thickBot="1" x14ac:dyDescent="0.3">
      <c r="A26" s="5" t="s">
        <v>23</v>
      </c>
      <c r="B26" s="6"/>
      <c r="C26" s="7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14.509421873865882</v>
      </c>
      <c r="T26" s="2">
        <v>0</v>
      </c>
      <c r="U26" s="2">
        <f>(T25/U24)*100</f>
        <v>14.923244132124887</v>
      </c>
      <c r="V26" s="2">
        <v>0</v>
      </c>
      <c r="W26" s="2">
        <f>(V25/W24)*100</f>
        <v>15.664011215682953</v>
      </c>
      <c r="X26" s="2">
        <v>0</v>
      </c>
      <c r="Y26" s="2">
        <f>(X25/Y24)*100</f>
        <v>16.271171561291379</v>
      </c>
    </row>
  </sheetData>
  <mergeCells count="38">
    <mergeCell ref="X9:Y9"/>
    <mergeCell ref="X10:Y10"/>
    <mergeCell ref="A1:U1"/>
    <mergeCell ref="A2:U2"/>
    <mergeCell ref="A3:U3"/>
    <mergeCell ref="A7:U7"/>
    <mergeCell ref="V10:W10"/>
    <mergeCell ref="V9:W9"/>
    <mergeCell ref="N10:O10"/>
    <mergeCell ref="P10:Q10"/>
    <mergeCell ref="R10:S10"/>
    <mergeCell ref="T10:U10"/>
    <mergeCell ref="A12:C12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4:Y6"/>
    <mergeCell ref="A24:C24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2017-03-23T13:24:40Z</dcterms:created>
  <dcterms:modified xsi:type="dcterms:W3CDTF">2017-09-06T15:02:24Z</dcterms:modified>
</cp:coreProperties>
</file>