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3820"/>
  <mc:AlternateContent xmlns:mc="http://schemas.openxmlformats.org/markup-compatibility/2006">
    <mc:Choice Requires="x15">
      <x15ac:absPath xmlns:x15ac="http://schemas.microsoft.com/office/spreadsheetml/2010/11/ac" url="Z:\documentos\financiera_y_estadistica\cartas_bancarias\2017\1er_trimestre\"/>
    </mc:Choice>
  </mc:AlternateContent>
  <bookViews>
    <workbookView xWindow="480" yWindow="15" windowWidth="13020" windowHeight="9285"/>
  </bookViews>
  <sheets>
    <sheet name="Page1_1" sheetId="1" r:id="rId1"/>
  </sheets>
  <externalReferences>
    <externalReference r:id="rId2"/>
    <externalReference r:id="rId3"/>
  </externalReferences>
  <calcPr calcId="171027"/>
  <webPublishing codePage="1252"/>
</workbook>
</file>

<file path=xl/calcChain.xml><?xml version="1.0" encoding="utf-8"?>
<calcChain xmlns="http://schemas.openxmlformats.org/spreadsheetml/2006/main">
  <c r="V26" i="1" l="1"/>
  <c r="W20" i="1"/>
  <c r="W19" i="1"/>
  <c r="W18" i="1"/>
  <c r="W17" i="1"/>
  <c r="W15" i="1"/>
  <c r="W14" i="1"/>
  <c r="W13" i="1"/>
  <c r="V24" i="1"/>
  <c r="V20" i="1"/>
  <c r="V19" i="1"/>
  <c r="V18" i="1"/>
  <c r="V17" i="1"/>
  <c r="V15" i="1"/>
  <c r="V14" i="1"/>
  <c r="V13" i="1"/>
  <c r="V23" i="1" l="1"/>
  <c r="V25" i="1" s="1"/>
  <c r="W23" i="1"/>
  <c r="W25" i="1" s="1"/>
  <c r="W27" i="1" s="1"/>
  <c r="U20" i="1" l="1"/>
  <c r="U18" i="1"/>
  <c r="U17" i="1"/>
  <c r="U15" i="1"/>
  <c r="U14" i="1"/>
  <c r="U13" i="1"/>
  <c r="U23" i="1" s="1"/>
  <c r="U25" i="1" s="1"/>
  <c r="T26" i="1"/>
  <c r="T24" i="1"/>
  <c r="T20" i="1"/>
  <c r="T18" i="1"/>
  <c r="T17" i="1"/>
  <c r="T15" i="1"/>
  <c r="T14" i="1"/>
  <c r="T13" i="1"/>
  <c r="S20" i="1"/>
  <c r="S19" i="1"/>
  <c r="S18" i="1"/>
  <c r="S17" i="1"/>
  <c r="S23" i="1" s="1"/>
  <c r="S25" i="1" s="1"/>
  <c r="S15" i="1"/>
  <c r="S14" i="1"/>
  <c r="S13" i="1"/>
  <c r="R26" i="1"/>
  <c r="S27" i="1" s="1"/>
  <c r="R24" i="1"/>
  <c r="R20" i="1"/>
  <c r="R19" i="1"/>
  <c r="R18" i="1"/>
  <c r="R17" i="1"/>
  <c r="R15" i="1"/>
  <c r="R14" i="1"/>
  <c r="R13" i="1"/>
  <c r="T23" i="1" l="1"/>
  <c r="T25" i="1" s="1"/>
  <c r="R23" i="1"/>
  <c r="R25" i="1" s="1"/>
  <c r="U27" i="1"/>
</calcChain>
</file>

<file path=xl/sharedStrings.xml><?xml version="1.0" encoding="utf-8"?>
<sst xmlns="http://schemas.openxmlformats.org/spreadsheetml/2006/main" count="54" uniqueCount="29">
  <si>
    <t/>
  </si>
  <si>
    <t>BANCO LATINOAMERICANO DE COMERCIO EXTERIOR, S.A. (BLADEX)</t>
  </si>
  <si>
    <t>027</t>
  </si>
  <si>
    <t>2014</t>
  </si>
  <si>
    <t>2015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</si>
  <si>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</si>
  <si>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</si>
  <si>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</si>
  <si>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</si>
  <si>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</si>
  <si>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</si>
  <si>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</si>
  <si>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</si>
  <si>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</si>
  <si>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</si>
  <si>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</si>
  <si>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</si>
  <si>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</si>
  <si>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</si>
  <si>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</si>
  <si>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</si>
  <si>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</si>
  <si>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</si>
  <si>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</si>
  <si>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</si>
  <si>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</si>
  <si>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</si>
  <si>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ADECUACION DE CAPITAL
 A MARZO 2017
( En Millones de Balboas)</t>
  </si>
  <si>
    <t>Banco Latinoamericano de Comercio Exterior,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</si>
</sst>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#,###.00,,"/>
  </numFmts>
  <fonts count="9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8" fillId="3" borderId="12" xfId="0" applyFont="1" applyFill="1" applyBorder="1" applyAlignment="1">
      <alignment horizontal="center"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0" xfId="0"/>
    <xf numFmtId="166" fontId="7" fillId="0" borderId="13" xfId="0" applyNumberFormat="1" applyFont="1" applyBorder="1" applyAlignment="1">
      <alignment horizontal="right" vertical="top"/>
    </xf>
    <xf numFmtId="0" fontId="0" fillId="0" borderId="0" xfId="0"/>
    <xf numFmtId="0" fontId="7" fillId="3" borderId="12" xfId="0" applyFont="1" applyFill="1" applyBorder="1" applyAlignment="1">
      <alignment horizontal="center" vertical="top"/>
    </xf>
    <xf numFmtId="0" fontId="0" fillId="3" borderId="11" xfId="0" applyFill="1" applyBorder="1"/>
    <xf numFmtId="0" fontId="8" fillId="3" borderId="12" xfId="0" applyFont="1" applyFill="1" applyBorder="1" applyAlignment="1">
      <alignment vertical="top"/>
    </xf>
    <xf numFmtId="0" fontId="0" fillId="3" borderId="10" xfId="0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2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MIS%20BANCOS/Adecuaci&#242;n%20de%20capital%20mis%20bancos/Adecuaci&#242;n%20al%20cuarto%20trimestre%202016/Datos%20de%20Bladex,%20adecuaci&#242;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jeira/Documents/MIS%20BANCOS/Adecuaci&#242;n%20de%20capital%20mis%20bancos/Datos%20de%20Bladex,%20adecuaci&#242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oja1"/>
    </sheetNames>
    <sheetDataSet>
      <sheetData sheetId="0">
        <row r="6">
          <cell r="F6">
            <v>611975103.03999996</v>
          </cell>
          <cell r="G6">
            <v>0</v>
          </cell>
          <cell r="I6">
            <v>376411751.56999999</v>
          </cell>
          <cell r="J6">
            <v>0</v>
          </cell>
        </row>
        <row r="7">
          <cell r="F7">
            <v>317402589.81</v>
          </cell>
          <cell r="G7">
            <v>31740258.98</v>
          </cell>
          <cell r="I7">
            <v>313355822.54000002</v>
          </cell>
          <cell r="J7">
            <v>31335582.260000002</v>
          </cell>
        </row>
        <row r="8">
          <cell r="F8">
            <v>181668927.53999999</v>
          </cell>
          <cell r="G8">
            <v>36333785.5</v>
          </cell>
          <cell r="I8">
            <v>104440557.95999999</v>
          </cell>
          <cell r="J8">
            <v>20888111.59</v>
          </cell>
        </row>
        <row r="10">
          <cell r="F10">
            <v>264351366.56</v>
          </cell>
          <cell r="G10">
            <v>132175683.29000001</v>
          </cell>
          <cell r="I10">
            <v>299016427.54000002</v>
          </cell>
          <cell r="J10">
            <v>149508213.77000001</v>
          </cell>
        </row>
        <row r="11">
          <cell r="F11">
            <v>6112567494.7799997</v>
          </cell>
          <cell r="G11">
            <v>6112567494.7799997</v>
          </cell>
          <cell r="I11">
            <v>6458195241.2200003</v>
          </cell>
          <cell r="J11">
            <v>6458195241.2200003</v>
          </cell>
        </row>
        <row r="12">
          <cell r="I12">
            <v>4126855.9</v>
          </cell>
          <cell r="J12">
            <v>5158569.88</v>
          </cell>
        </row>
        <row r="13">
          <cell r="F13">
            <v>53364229.200000003</v>
          </cell>
          <cell r="G13">
            <v>80046343.799999997</v>
          </cell>
          <cell r="I13">
            <v>49364229.200000003</v>
          </cell>
          <cell r="J13">
            <v>74046343.799999997</v>
          </cell>
        </row>
        <row r="17">
          <cell r="F17">
            <v>-46713463.630000003</v>
          </cell>
          <cell r="I17">
            <v>-44432917.409999996</v>
          </cell>
        </row>
        <row r="27">
          <cell r="F27">
            <v>1068759318.4</v>
          </cell>
          <cell r="I27">
            <v>1078323737.51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"/>
      <sheetName val="2017"/>
    </sheetNames>
    <sheetDataSet>
      <sheetData sheetId="0"/>
      <sheetData sheetId="1">
        <row r="5">
          <cell r="D5">
            <v>832948409.22000003</v>
          </cell>
          <cell r="E5">
            <v>0</v>
          </cell>
        </row>
        <row r="6">
          <cell r="D6">
            <v>328668511.75999999</v>
          </cell>
          <cell r="E6">
            <v>32866851.199999999</v>
          </cell>
        </row>
        <row r="7">
          <cell r="D7">
            <v>144325397.36000001</v>
          </cell>
          <cell r="E7">
            <v>28865079.469999999</v>
          </cell>
        </row>
        <row r="8">
          <cell r="D8">
            <v>282087908.38999999</v>
          </cell>
          <cell r="E8">
            <v>141043954.21000001</v>
          </cell>
        </row>
        <row r="9">
          <cell r="D9">
            <v>5701964934.4799995</v>
          </cell>
          <cell r="E9">
            <v>5701964934.4799995</v>
          </cell>
        </row>
        <row r="10">
          <cell r="D10">
            <v>50084390.25</v>
          </cell>
          <cell r="E10">
            <v>62605487.810000002</v>
          </cell>
        </row>
        <row r="11">
          <cell r="D11">
            <v>53364229.200000003</v>
          </cell>
          <cell r="E11">
            <v>80046343.799999997</v>
          </cell>
        </row>
        <row r="13">
          <cell r="D13">
            <v>-50874586.43</v>
          </cell>
        </row>
        <row r="19">
          <cell r="D19">
            <v>1046687147.5999999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tabSelected="1" topLeftCell="A4" workbookViewId="0">
      <pane xSplit="3" ySplit="9" topLeftCell="D13" activePane="bottomRight" state="frozen"/>
      <selection activeCell="A4" sqref="A4"/>
      <selection pane="topRight" activeCell="D4" sqref="D4"/>
      <selection pane="bottomLeft" activeCell="A12" sqref="A12"/>
      <selection pane="bottomRight" activeCell="Z15" sqref="Z15"/>
    </sheetView>
  </sheetViews>
  <sheetFormatPr baseColWidth="10" defaultColWidth="8.7109375" defaultRowHeight="12.75" customHeight="1" x14ac:dyDescent="0.2"/>
  <cols>
    <col min="1" max="1" width="7.28515625" bestFit="1" customWidth="1"/>
    <col min="2" max="3" width="7.140625" bestFit="1" customWidth="1"/>
    <col min="4" max="11" width="7.85546875" hidden="1" customWidth="1"/>
    <col min="12" max="17" width="7.85546875" bestFit="1" customWidth="1"/>
    <col min="18" max="19" width="7.5703125" customWidth="1"/>
    <col min="20" max="20" width="7.85546875" customWidth="1"/>
    <col min="21" max="21" width="7.42578125" customWidth="1"/>
  </cols>
  <sheetData>
    <row r="1" spans="1:23" x14ac:dyDescent="0.2">
      <c r="A1" s="22">
        <v>42710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3" x14ac:dyDescent="0.2">
      <c r="A2" s="23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3" ht="19.5" customHeight="1" x14ac:dyDescent="0.2">
      <c r="A3" s="25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3" s="5" customFormat="1" ht="19.5" customHeight="1" x14ac:dyDescent="0.2">
      <c r="A4" s="27" t="s">
        <v>28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1:23" ht="18.75" customHeight="1" x14ac:dyDescent="0.2">
      <c r="A5" s="26" t="s">
        <v>27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3" ht="32.1" customHeight="1" x14ac:dyDescent="0.2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spans="1:23" ht="18.600000000000001" hidden="1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</row>
    <row r="8" spans="1:23" ht="12.6" hidden="1" customHeight="1" x14ac:dyDescent="0.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3" ht="13.5" thickBot="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3" ht="13.5" thickBot="1" x14ac:dyDescent="0.25">
      <c r="A10" s="12" t="s">
        <v>0</v>
      </c>
      <c r="B10" s="13"/>
      <c r="C10" s="14"/>
      <c r="D10" s="21" t="s">
        <v>3</v>
      </c>
      <c r="E10" s="7"/>
      <c r="F10" s="21" t="s">
        <v>4</v>
      </c>
      <c r="G10" s="9"/>
      <c r="H10" s="9"/>
      <c r="I10" s="9"/>
      <c r="J10" s="9"/>
      <c r="K10" s="9"/>
      <c r="L10" s="9"/>
      <c r="M10" s="7"/>
      <c r="N10" s="21" t="s">
        <v>5</v>
      </c>
      <c r="O10" s="9"/>
      <c r="P10" s="9"/>
      <c r="Q10" s="9"/>
      <c r="R10" s="9"/>
      <c r="S10" s="9"/>
      <c r="T10" s="9"/>
      <c r="U10" s="7"/>
      <c r="V10" s="6">
        <v>2017</v>
      </c>
      <c r="W10" s="7"/>
    </row>
    <row r="11" spans="1:23" ht="13.5" thickBot="1" x14ac:dyDescent="0.25">
      <c r="A11" s="15"/>
      <c r="B11" s="16"/>
      <c r="C11" s="17"/>
      <c r="D11" s="6" t="s">
        <v>6</v>
      </c>
      <c r="E11" s="7"/>
      <c r="F11" s="6" t="s">
        <v>7</v>
      </c>
      <c r="G11" s="7"/>
      <c r="H11" s="6" t="s">
        <v>8</v>
      </c>
      <c r="I11" s="7"/>
      <c r="J11" s="6" t="s">
        <v>9</v>
      </c>
      <c r="K11" s="7"/>
      <c r="L11" s="6" t="s">
        <v>6</v>
      </c>
      <c r="M11" s="7"/>
      <c r="N11" s="6" t="s">
        <v>7</v>
      </c>
      <c r="O11" s="7"/>
      <c r="P11" s="6" t="s">
        <v>8</v>
      </c>
      <c r="Q11" s="7"/>
      <c r="R11" s="6" t="s">
        <v>9</v>
      </c>
      <c r="S11" s="7"/>
      <c r="T11" s="6" t="s">
        <v>6</v>
      </c>
      <c r="U11" s="7"/>
      <c r="V11" s="6" t="s">
        <v>7</v>
      </c>
      <c r="W11" s="7"/>
    </row>
    <row r="12" spans="1:23" ht="13.5" thickBot="1" x14ac:dyDescent="0.25">
      <c r="A12" s="18"/>
      <c r="B12" s="19"/>
      <c r="C12" s="20"/>
      <c r="D12" s="1" t="s">
        <v>10</v>
      </c>
      <c r="E12" s="1" t="s">
        <v>11</v>
      </c>
      <c r="F12" s="1" t="s">
        <v>10</v>
      </c>
      <c r="G12" s="1" t="s">
        <v>11</v>
      </c>
      <c r="H12" s="1" t="s">
        <v>10</v>
      </c>
      <c r="I12" s="1" t="s">
        <v>11</v>
      </c>
      <c r="J12" s="1" t="s">
        <v>10</v>
      </c>
      <c r="K12" s="1" t="s">
        <v>11</v>
      </c>
      <c r="L12" s="1" t="s">
        <v>10</v>
      </c>
      <c r="M12" s="1" t="s">
        <v>11</v>
      </c>
      <c r="N12" s="1" t="s">
        <v>10</v>
      </c>
      <c r="O12" s="1" t="s">
        <v>11</v>
      </c>
      <c r="P12" s="1" t="s">
        <v>10</v>
      </c>
      <c r="Q12" s="1" t="s">
        <v>11</v>
      </c>
      <c r="R12" s="1" t="s">
        <v>10</v>
      </c>
      <c r="S12" s="1" t="s">
        <v>11</v>
      </c>
      <c r="T12" s="1" t="s">
        <v>10</v>
      </c>
      <c r="U12" s="1" t="s">
        <v>11</v>
      </c>
      <c r="V12" s="1" t="s">
        <v>10</v>
      </c>
      <c r="W12" s="1" t="s">
        <v>11</v>
      </c>
    </row>
    <row r="13" spans="1:23" ht="13.5" thickBot="1" x14ac:dyDescent="0.25">
      <c r="A13" s="8" t="s">
        <v>12</v>
      </c>
      <c r="B13" s="9"/>
      <c r="C13" s="7"/>
      <c r="D13" s="2">
        <v>784.71313480000003</v>
      </c>
      <c r="E13" s="2">
        <v>0</v>
      </c>
      <c r="F13" s="2">
        <v>929.42769705000001</v>
      </c>
      <c r="G13" s="2">
        <v>0</v>
      </c>
      <c r="H13" s="2">
        <v>977.52126573999999</v>
      </c>
      <c r="I13" s="2">
        <v>0</v>
      </c>
      <c r="J13" s="2">
        <v>869.15065259000005</v>
      </c>
      <c r="K13" s="2">
        <v>0</v>
      </c>
      <c r="L13" s="2">
        <v>1266.82468189</v>
      </c>
      <c r="M13" s="2">
        <v>0</v>
      </c>
      <c r="N13" s="2">
        <v>742.31404017</v>
      </c>
      <c r="O13" s="2">
        <v>0</v>
      </c>
      <c r="P13" s="2">
        <v>915.90100960999996</v>
      </c>
      <c r="Q13" s="2">
        <v>0</v>
      </c>
      <c r="R13" s="4">
        <f>[1]Sheet1!$I$6</f>
        <v>376411751.56999999</v>
      </c>
      <c r="S13" s="4">
        <f>[1]Sheet1!$J$6</f>
        <v>0</v>
      </c>
      <c r="T13" s="4">
        <f>[1]Sheet1!$F$6</f>
        <v>611975103.03999996</v>
      </c>
      <c r="U13" s="4">
        <f>[1]Sheet1!$G$6</f>
        <v>0</v>
      </c>
      <c r="V13" s="4">
        <f>'[2]2017'!$D$5</f>
        <v>832948409.22000003</v>
      </c>
      <c r="W13" s="4">
        <f>'[2]2017'!$E$5</f>
        <v>0</v>
      </c>
    </row>
    <row r="14" spans="1:23" ht="13.5" thickBot="1" x14ac:dyDescent="0.25">
      <c r="A14" s="8" t="s">
        <v>13</v>
      </c>
      <c r="B14" s="9"/>
      <c r="C14" s="7"/>
      <c r="D14" s="2">
        <v>101.20448187</v>
      </c>
      <c r="E14" s="2">
        <v>10.120448186999999</v>
      </c>
      <c r="F14" s="2">
        <v>119.62263556000001</v>
      </c>
      <c r="G14" s="2">
        <v>11.962263556</v>
      </c>
      <c r="H14" s="2">
        <v>90.788218860000001</v>
      </c>
      <c r="I14" s="2">
        <v>9.0788218860000001</v>
      </c>
      <c r="J14" s="2">
        <v>51.963726020000003</v>
      </c>
      <c r="K14" s="2">
        <v>5.1963726020000003</v>
      </c>
      <c r="L14" s="2">
        <v>41.767155420000002</v>
      </c>
      <c r="M14" s="2">
        <v>4.1767155420000002</v>
      </c>
      <c r="N14" s="2">
        <v>94.972638059999994</v>
      </c>
      <c r="O14" s="2">
        <v>9.4972638059999994</v>
      </c>
      <c r="P14" s="2">
        <v>30.04180139</v>
      </c>
      <c r="Q14" s="2">
        <v>3.0041801389999998</v>
      </c>
      <c r="R14" s="4">
        <f>[1]Sheet1!$I$7</f>
        <v>313355822.54000002</v>
      </c>
      <c r="S14" s="4">
        <f>[1]Sheet1!$J$7</f>
        <v>31335582.260000002</v>
      </c>
      <c r="T14" s="4">
        <f>[1]Sheet1!$F$7</f>
        <v>317402589.81</v>
      </c>
      <c r="U14" s="4">
        <f>[1]Sheet1!$G$7</f>
        <v>31740258.98</v>
      </c>
      <c r="V14" s="4">
        <f>'[2]2017'!$D$6</f>
        <v>328668511.75999999</v>
      </c>
      <c r="W14" s="4">
        <f>'[2]2017'!$E$6</f>
        <v>32866851.199999999</v>
      </c>
    </row>
    <row r="15" spans="1:23" ht="13.5" thickBot="1" x14ac:dyDescent="0.25">
      <c r="A15" s="8" t="s">
        <v>14</v>
      </c>
      <c r="B15" s="9"/>
      <c r="C15" s="7"/>
      <c r="D15" s="2">
        <v>811.85435781000001</v>
      </c>
      <c r="E15" s="2">
        <v>162.37087156199999</v>
      </c>
      <c r="F15" s="2">
        <v>834.37562830000002</v>
      </c>
      <c r="G15" s="2">
        <v>166.87512566000001</v>
      </c>
      <c r="H15" s="2">
        <v>954.57087794999995</v>
      </c>
      <c r="I15" s="2">
        <v>190.91417559000001</v>
      </c>
      <c r="J15" s="2">
        <v>877.19180831999995</v>
      </c>
      <c r="K15" s="2">
        <v>175.43836166400001</v>
      </c>
      <c r="L15" s="2">
        <v>866.44091408999998</v>
      </c>
      <c r="M15" s="2">
        <v>173.288182818</v>
      </c>
      <c r="N15" s="2">
        <v>814.46945045999996</v>
      </c>
      <c r="O15" s="2">
        <v>162.89389009199999</v>
      </c>
      <c r="P15" s="2">
        <v>603.46631715000001</v>
      </c>
      <c r="Q15" s="2">
        <v>120.69326343</v>
      </c>
      <c r="R15" s="4">
        <f>[1]Sheet1!$I$8</f>
        <v>104440557.95999999</v>
      </c>
      <c r="S15" s="4">
        <f>[1]Sheet1!$J$8</f>
        <v>20888111.59</v>
      </c>
      <c r="T15" s="4">
        <f>[1]Sheet1!$F$8</f>
        <v>181668927.53999999</v>
      </c>
      <c r="U15" s="4">
        <f>[1]Sheet1!$G$8</f>
        <v>36333785.5</v>
      </c>
      <c r="V15" s="4">
        <f>'[2]2017'!$D$7</f>
        <v>144325397.36000001</v>
      </c>
      <c r="W15" s="4">
        <f>'[2]2017'!$E$7</f>
        <v>28865079.469999999</v>
      </c>
    </row>
    <row r="16" spans="1:23" ht="13.5" thickBot="1" x14ac:dyDescent="0.25">
      <c r="A16" s="8" t="s">
        <v>15</v>
      </c>
      <c r="B16" s="9"/>
      <c r="C16" s="7"/>
      <c r="D16" s="2">
        <v>50.98756161</v>
      </c>
      <c r="E16" s="2">
        <v>25.493780805</v>
      </c>
      <c r="F16" s="2">
        <v>49.237482610000001</v>
      </c>
      <c r="G16" s="2">
        <v>24.618741305</v>
      </c>
      <c r="H16" s="2">
        <v>56.66359834</v>
      </c>
      <c r="I16" s="2">
        <v>28.33179917</v>
      </c>
      <c r="J16" s="2">
        <v>27.89524677</v>
      </c>
      <c r="K16" s="2">
        <v>13.947623385</v>
      </c>
      <c r="L16" s="2">
        <v>38.738641379999997</v>
      </c>
      <c r="M16" s="2">
        <v>19.369320689999999</v>
      </c>
      <c r="N16" s="2">
        <v>62.481403800000002</v>
      </c>
      <c r="O16" s="2">
        <v>31.240701900000001</v>
      </c>
      <c r="P16" s="2">
        <v>84.985244109999996</v>
      </c>
      <c r="Q16" s="2">
        <v>42.492622054999998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</row>
    <row r="17" spans="1:23" ht="13.5" thickBot="1" x14ac:dyDescent="0.25">
      <c r="A17" s="8" t="s">
        <v>16</v>
      </c>
      <c r="B17" s="9"/>
      <c r="C17" s="7"/>
      <c r="D17" s="2">
        <v>6453.3957424600003</v>
      </c>
      <c r="E17" s="2">
        <v>6453.3957424600003</v>
      </c>
      <c r="F17" s="2">
        <v>6204.9721456699999</v>
      </c>
      <c r="G17" s="2">
        <v>6204.9721456699999</v>
      </c>
      <c r="H17" s="2">
        <v>6401.9529009899998</v>
      </c>
      <c r="I17" s="2">
        <v>6401.9529009899998</v>
      </c>
      <c r="J17" s="2">
        <v>6322.4482081100005</v>
      </c>
      <c r="K17" s="2">
        <v>6322.4482081100005</v>
      </c>
      <c r="L17" s="2">
        <v>6261.0972968300002</v>
      </c>
      <c r="M17" s="2">
        <v>6261.0972968300002</v>
      </c>
      <c r="N17" s="2">
        <v>6112.3562912799998</v>
      </c>
      <c r="O17" s="2">
        <v>6112.3562912799998</v>
      </c>
      <c r="P17" s="2">
        <v>6138.6156337000002</v>
      </c>
      <c r="Q17" s="2">
        <v>6138.6156337000002</v>
      </c>
      <c r="R17" s="4">
        <f>[1]Sheet1!$I$10</f>
        <v>299016427.54000002</v>
      </c>
      <c r="S17" s="4">
        <f>[1]Sheet1!$J$10</f>
        <v>149508213.77000001</v>
      </c>
      <c r="T17" s="4">
        <f>[1]Sheet1!$F$10</f>
        <v>264351366.56</v>
      </c>
      <c r="U17" s="4">
        <f>[1]Sheet1!$G$10</f>
        <v>132175683.29000001</v>
      </c>
      <c r="V17" s="4">
        <f>'[2]2017'!$D$8</f>
        <v>282087908.38999999</v>
      </c>
      <c r="W17" s="4">
        <f>'[2]2017'!$E$8</f>
        <v>141043954.21000001</v>
      </c>
    </row>
    <row r="18" spans="1:23" ht="13.5" thickBot="1" x14ac:dyDescent="0.25">
      <c r="A18" s="8" t="s">
        <v>17</v>
      </c>
      <c r="B18" s="9"/>
      <c r="C18" s="7"/>
      <c r="D18" s="2">
        <v>8.8353741299999999</v>
      </c>
      <c r="E18" s="2">
        <v>11.044217662499999</v>
      </c>
      <c r="F18" s="2">
        <v>20.83017413</v>
      </c>
      <c r="G18" s="2">
        <v>26.0377176625</v>
      </c>
      <c r="H18" s="2">
        <v>20.73491546</v>
      </c>
      <c r="I18" s="2">
        <v>25.918644324999999</v>
      </c>
      <c r="J18" s="2">
        <v>20.73491546</v>
      </c>
      <c r="K18" s="2">
        <v>25.918644324999999</v>
      </c>
      <c r="L18" s="2">
        <v>5.61291546</v>
      </c>
      <c r="M18" s="2">
        <v>7.016144325</v>
      </c>
      <c r="N18" s="2">
        <v>20.61291546</v>
      </c>
      <c r="O18" s="2">
        <v>25.766144324999999</v>
      </c>
      <c r="P18" s="2">
        <v>17.27126226</v>
      </c>
      <c r="Q18" s="2">
        <v>21.589077825</v>
      </c>
      <c r="R18" s="4">
        <f>[1]Sheet1!$I$11</f>
        <v>6458195241.2200003</v>
      </c>
      <c r="S18" s="4">
        <f>[1]Sheet1!$J$11</f>
        <v>6458195241.2200003</v>
      </c>
      <c r="T18" s="4">
        <f>[1]Sheet1!$F$11</f>
        <v>6112567494.7799997</v>
      </c>
      <c r="U18" s="4">
        <f>[1]Sheet1!$G$11</f>
        <v>6112567494.7799997</v>
      </c>
      <c r="V18" s="4">
        <f>'[2]2017'!$D$9</f>
        <v>5701964934.4799995</v>
      </c>
      <c r="W18" s="4">
        <f>'[2]2017'!$E$9</f>
        <v>5701964934.4799995</v>
      </c>
    </row>
    <row r="19" spans="1:23" ht="13.5" thickBot="1" x14ac:dyDescent="0.25">
      <c r="A19" s="8" t="s">
        <v>18</v>
      </c>
      <c r="B19" s="9"/>
      <c r="C19" s="7"/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4">
        <f>[1]Sheet1!$I$12</f>
        <v>4126855.9</v>
      </c>
      <c r="S19" s="4">
        <f>[1]Sheet1!$J$12</f>
        <v>5158569.88</v>
      </c>
      <c r="T19" s="4">
        <v>0</v>
      </c>
      <c r="U19" s="4">
        <v>0</v>
      </c>
      <c r="V19" s="4">
        <f>'[2]2017'!$D$10</f>
        <v>50084390.25</v>
      </c>
      <c r="W19" s="4">
        <f>'[2]2017'!$E$10</f>
        <v>62605487.810000002</v>
      </c>
    </row>
    <row r="20" spans="1:23" s="3" customFormat="1" ht="13.5" thickBot="1" x14ac:dyDescent="0.25">
      <c r="A20" s="8" t="s">
        <v>24</v>
      </c>
      <c r="B20" s="9"/>
      <c r="C20" s="7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4">
        <f>[1]Sheet1!$I$13</f>
        <v>49364229.200000003</v>
      </c>
      <c r="S20" s="4">
        <f>[1]Sheet1!$J$13</f>
        <v>74046343.799999997</v>
      </c>
      <c r="T20" s="4">
        <f>[1]Sheet1!$F$13</f>
        <v>53364229.200000003</v>
      </c>
      <c r="U20" s="4">
        <f>[1]Sheet1!$G$13</f>
        <v>80046343.799999997</v>
      </c>
      <c r="V20" s="4">
        <f>'[2]2017'!$D$11</f>
        <v>53364229.200000003</v>
      </c>
      <c r="W20" s="4">
        <f>'[2]2017'!$E$11</f>
        <v>80046343.799999997</v>
      </c>
    </row>
    <row r="21" spans="1:23" s="3" customFormat="1" ht="13.5" thickBot="1" x14ac:dyDescent="0.25">
      <c r="A21" s="8" t="s">
        <v>25</v>
      </c>
      <c r="B21" s="9"/>
      <c r="C21" s="7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</row>
    <row r="22" spans="1:23" s="3" customFormat="1" ht="13.5" thickBot="1" x14ac:dyDescent="0.25">
      <c r="A22" s="8" t="s">
        <v>26</v>
      </c>
      <c r="B22" s="9"/>
      <c r="C22" s="7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4">
        <v>0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</row>
    <row r="23" spans="1:23" ht="13.5" thickBot="1" x14ac:dyDescent="0.25">
      <c r="A23" s="8" t="s">
        <v>19</v>
      </c>
      <c r="B23" s="9"/>
      <c r="C23" s="7"/>
      <c r="D23" s="2">
        <v>8210.9906526800005</v>
      </c>
      <c r="E23" s="2">
        <v>6662.4250606764999</v>
      </c>
      <c r="F23" s="2">
        <v>8158.4657633200004</v>
      </c>
      <c r="G23" s="2">
        <v>6434.4659938534996</v>
      </c>
      <c r="H23" s="2">
        <v>8502.2317773399991</v>
      </c>
      <c r="I23" s="2">
        <v>6656.1963419610001</v>
      </c>
      <c r="J23" s="2">
        <v>8169.3845572700002</v>
      </c>
      <c r="K23" s="2">
        <v>6542.9492100859998</v>
      </c>
      <c r="L23" s="2">
        <v>8480.4816050699992</v>
      </c>
      <c r="M23" s="2">
        <v>6464.9476602049999</v>
      </c>
      <c r="N23" s="2">
        <v>7847.2067392299996</v>
      </c>
      <c r="O23" s="2">
        <v>6341.754291403</v>
      </c>
      <c r="P23" s="2">
        <v>7790.2812682200001</v>
      </c>
      <c r="Q23" s="2">
        <v>6326.3947771490002</v>
      </c>
      <c r="R23" s="4">
        <f t="shared" ref="R23:W23" si="0">SUM(R13:R22)</f>
        <v>7604910885.9299994</v>
      </c>
      <c r="S23" s="4">
        <f t="shared" si="0"/>
        <v>6739132062.5200005</v>
      </c>
      <c r="T23" s="4">
        <f t="shared" si="0"/>
        <v>7541329710.9299994</v>
      </c>
      <c r="U23" s="4">
        <f t="shared" si="0"/>
        <v>6392863566.3500004</v>
      </c>
      <c r="V23" s="4">
        <f t="shared" si="0"/>
        <v>7393443780.6599989</v>
      </c>
      <c r="W23" s="4">
        <f t="shared" si="0"/>
        <v>6047392650.9700003</v>
      </c>
    </row>
    <row r="24" spans="1:23" ht="13.5" thickBot="1" x14ac:dyDescent="0.25">
      <c r="A24" s="8" t="s">
        <v>20</v>
      </c>
      <c r="B24" s="9"/>
      <c r="C24" s="7"/>
      <c r="D24" s="2">
        <v>2.41480826</v>
      </c>
      <c r="E24" s="2">
        <v>0</v>
      </c>
      <c r="F24" s="2">
        <v>4.0631012699999998</v>
      </c>
      <c r="G24" s="2">
        <v>0</v>
      </c>
      <c r="H24" s="2">
        <v>5.2038686099999998</v>
      </c>
      <c r="I24" s="2">
        <v>0</v>
      </c>
      <c r="J24" s="2">
        <v>8.0919282799999994</v>
      </c>
      <c r="K24" s="2">
        <v>0</v>
      </c>
      <c r="L24" s="2">
        <v>21.305969109999999</v>
      </c>
      <c r="M24" s="2">
        <v>0</v>
      </c>
      <c r="N24" s="2">
        <v>23.26352309</v>
      </c>
      <c r="O24" s="2">
        <v>0</v>
      </c>
      <c r="P24" s="2">
        <v>41.366937790000001</v>
      </c>
      <c r="Q24" s="2">
        <v>0</v>
      </c>
      <c r="R24" s="4">
        <f>[1]Sheet1!$I$17*-1</f>
        <v>44432917.409999996</v>
      </c>
      <c r="S24" s="4">
        <v>0</v>
      </c>
      <c r="T24" s="4">
        <f>[1]Sheet1!$F$17*-1</f>
        <v>46713463.630000003</v>
      </c>
      <c r="U24" s="4">
        <v>0</v>
      </c>
      <c r="V24" s="4">
        <f>'[2]2017'!$D$13*-1</f>
        <v>50874586.43</v>
      </c>
      <c r="W24" s="4">
        <v>0</v>
      </c>
    </row>
    <row r="25" spans="1:23" ht="13.5" thickBot="1" x14ac:dyDescent="0.25">
      <c r="A25" s="8" t="s">
        <v>21</v>
      </c>
      <c r="B25" s="9"/>
      <c r="C25" s="7"/>
      <c r="D25" s="2">
        <v>8208.5758444200001</v>
      </c>
      <c r="E25" s="2">
        <v>6660.0102524165004</v>
      </c>
      <c r="F25" s="2">
        <v>8154.4026620499999</v>
      </c>
      <c r="G25" s="2">
        <v>6430.4028925835</v>
      </c>
      <c r="H25" s="2">
        <v>8497.0279087300005</v>
      </c>
      <c r="I25" s="2">
        <v>6650.9924733509997</v>
      </c>
      <c r="J25" s="2">
        <v>8161.2926289899997</v>
      </c>
      <c r="K25" s="2">
        <v>6534.8572818060002</v>
      </c>
      <c r="L25" s="2">
        <v>8459.1756359600004</v>
      </c>
      <c r="M25" s="2">
        <v>6443.6416910950002</v>
      </c>
      <c r="N25" s="2">
        <v>7823.94321614</v>
      </c>
      <c r="O25" s="2">
        <v>6318.4907683130004</v>
      </c>
      <c r="P25" s="2">
        <v>7748.9143304299996</v>
      </c>
      <c r="Q25" s="2">
        <v>6285.0278393589997</v>
      </c>
      <c r="R25" s="4">
        <f>R23-R24</f>
        <v>7560477968.5199995</v>
      </c>
      <c r="S25" s="4">
        <f>S23-R24</f>
        <v>6694699145.1100006</v>
      </c>
      <c r="T25" s="4">
        <f>T23-T24</f>
        <v>7494616247.2999992</v>
      </c>
      <c r="U25" s="4">
        <f>U23-T24</f>
        <v>6346150102.7200003</v>
      </c>
      <c r="V25" s="4">
        <f>V23-U24</f>
        <v>7393443780.6599989</v>
      </c>
      <c r="W25" s="4">
        <f>W23-V24</f>
        <v>5996518064.54</v>
      </c>
    </row>
    <row r="26" spans="1:23" ht="13.5" thickBot="1" x14ac:dyDescent="0.25">
      <c r="A26" s="8" t="s">
        <v>22</v>
      </c>
      <c r="B26" s="9"/>
      <c r="C26" s="7"/>
      <c r="D26" s="2">
        <v>1008.85979733</v>
      </c>
      <c r="E26" s="2">
        <v>0</v>
      </c>
      <c r="F26" s="2">
        <v>1038.92107341</v>
      </c>
      <c r="G26" s="2">
        <v>0</v>
      </c>
      <c r="H26" s="2">
        <v>1047.6204923600001</v>
      </c>
      <c r="I26" s="2">
        <v>0</v>
      </c>
      <c r="J26" s="2">
        <v>1066.58948171</v>
      </c>
      <c r="K26" s="2">
        <v>0</v>
      </c>
      <c r="L26" s="2">
        <v>1048.94137692</v>
      </c>
      <c r="M26" s="2">
        <v>0</v>
      </c>
      <c r="N26" s="2">
        <v>1050.8263094900001</v>
      </c>
      <c r="O26" s="2">
        <v>0</v>
      </c>
      <c r="P26" s="2">
        <v>1061.5135223899999</v>
      </c>
      <c r="Q26" s="2">
        <v>0</v>
      </c>
      <c r="R26" s="4">
        <f>[1]Sheet1!$I$27</f>
        <v>1078323737.51</v>
      </c>
      <c r="S26" s="4">
        <v>0</v>
      </c>
      <c r="T26" s="4">
        <f>[1]Sheet1!$F$27</f>
        <v>1068759318.4</v>
      </c>
      <c r="U26" s="4">
        <v>0</v>
      </c>
      <c r="V26" s="4">
        <f>'[2]2017'!$D$19</f>
        <v>1046687147.5999999</v>
      </c>
      <c r="W26" s="4">
        <v>0</v>
      </c>
    </row>
    <row r="27" spans="1:23" ht="13.5" thickBot="1" x14ac:dyDescent="0.25">
      <c r="A27" s="8" t="s">
        <v>23</v>
      </c>
      <c r="B27" s="9"/>
      <c r="C27" s="7"/>
      <c r="D27" s="2">
        <v>0</v>
      </c>
      <c r="E27" s="2">
        <v>15.148021686061</v>
      </c>
      <c r="F27" s="2">
        <v>0</v>
      </c>
      <c r="G27" s="2">
        <v>16.156391609741998</v>
      </c>
      <c r="H27" s="2">
        <v>0</v>
      </c>
      <c r="I27" s="2">
        <v>15.751340819548</v>
      </c>
      <c r="J27" s="2">
        <v>0</v>
      </c>
      <c r="K27" s="2">
        <v>16.321542089059999</v>
      </c>
      <c r="L27" s="2">
        <v>0</v>
      </c>
      <c r="M27" s="2">
        <v>16.278704298061999</v>
      </c>
      <c r="N27" s="2">
        <v>0</v>
      </c>
      <c r="O27" s="2">
        <v>16.630970084815999</v>
      </c>
      <c r="P27" s="2">
        <v>0</v>
      </c>
      <c r="Q27" s="2">
        <v>16.889559593394001</v>
      </c>
      <c r="R27" s="2">
        <v>0</v>
      </c>
      <c r="S27" s="2">
        <f>(R26/S25)*100</f>
        <v>16.10712765632849</v>
      </c>
      <c r="T27" s="2">
        <v>0</v>
      </c>
      <c r="U27" s="2">
        <f>(T26/U25)*100</f>
        <v>16.841065860417057</v>
      </c>
      <c r="V27" s="2">
        <v>0</v>
      </c>
      <c r="W27" s="2">
        <f>(V26/W25)*100</f>
        <v>17.454915274741069</v>
      </c>
    </row>
  </sheetData>
  <mergeCells count="37">
    <mergeCell ref="A1:U1"/>
    <mergeCell ref="A2:U2"/>
    <mergeCell ref="A3:U3"/>
    <mergeCell ref="A8:U8"/>
    <mergeCell ref="A5:W7"/>
    <mergeCell ref="A4:W4"/>
    <mergeCell ref="A17:C17"/>
    <mergeCell ref="A9:U9"/>
    <mergeCell ref="A10:C12"/>
    <mergeCell ref="D10:E10"/>
    <mergeCell ref="F10:M10"/>
    <mergeCell ref="N10:U10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V10:W10"/>
    <mergeCell ref="A25:C25"/>
    <mergeCell ref="A26:C26"/>
    <mergeCell ref="A27:C27"/>
    <mergeCell ref="A18:C18"/>
    <mergeCell ref="A19:C19"/>
    <mergeCell ref="A23:C23"/>
    <mergeCell ref="A24:C24"/>
    <mergeCell ref="A20:C20"/>
    <mergeCell ref="A21:C21"/>
    <mergeCell ref="A22:C22"/>
    <mergeCell ref="A13:C13"/>
    <mergeCell ref="A14:C14"/>
    <mergeCell ref="A15:C15"/>
    <mergeCell ref="A16:C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2017-03-23T13:24:40Z</dcterms:created>
  <dcterms:modified xsi:type="dcterms:W3CDTF">2017-06-12T19:35:25Z</dcterms:modified>
</cp:coreProperties>
</file>