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480" yWindow="15" windowWidth="15120" windowHeight="9285"/>
  </bookViews>
  <sheets>
    <sheet name="Page1_1" sheetId="1" r:id="rId1"/>
    <sheet name="Hoja1" sheetId="2" r:id="rId2"/>
  </sheets>
  <definedNames>
    <definedName name="OLE_LINK1" localSheetId="0">Page1_1!#REF!</definedName>
  </definedNames>
  <calcPr calcId="145621"/>
  <webPublishing codePage="1252"/>
</workbook>
</file>

<file path=xl/calcChain.xml><?xml version="1.0" encoding="utf-8"?>
<calcChain xmlns="http://schemas.openxmlformats.org/spreadsheetml/2006/main">
  <c r="S19" i="1" l="1"/>
  <c r="S18" i="1"/>
  <c r="S17" i="1"/>
  <c r="S16" i="1"/>
  <c r="R19" i="1"/>
  <c r="R18" i="1"/>
  <c r="R17" i="1"/>
  <c r="R16" i="1"/>
  <c r="S14" i="1"/>
  <c r="S13" i="1"/>
  <c r="R14" i="1"/>
  <c r="R13" i="1"/>
  <c r="R12" i="1"/>
</calcChain>
</file>

<file path=xl/sharedStrings.xml><?xml version="1.0" encoding="utf-8"?>
<sst xmlns="http://schemas.openxmlformats.org/spreadsheetml/2006/main" count="108" uniqueCount="37">
  <si>
    <t/>
  </si>
  <si>
    <t>201</t>
  </si>
  <si>
    <t>2014</t>
  </si>
  <si>
    <t>2015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</si>
  <si>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</si>
  <si>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</si>
  <si>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</si>
  <si>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</si>
  <si>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</si>
  <si>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</si>
  <si>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</si>
  <si>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</si>
  <si>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</si>
  <si>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</si>
  <si>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</si>
  <si>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</si>
  <si>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</si>
  <si>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</si>
  <si>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</si>
  <si>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</si>
  <si>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</si>
  <si>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</si>
  <si>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</si>
  <si>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</si>
  <si>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</si>
  <si>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Cifras preliminares 2016</t>
  </si>
  <si>
    <t>ADECUACION DE CAPITAL                                                                                                                                                                                                                                                                                                                                                                      (Hasta el segundo trimestre de 2016, la adecuación de capital se regia bajo el acuerdo 5-2008, a partir de septiembre de 2016 comenzó a regir el acuerdo 1-2015 y 3-2016)
 A DICIEMBRE 2016
( En Millones de Balboas)</t>
  </si>
  <si>
    <t>ADECUACION DE CAPITAL 
 A DICIEMBRE 2016
( En millones de balboas)</t>
  </si>
  <si>
    <t>..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</si>
  <si>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</si>
  <si>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</si>
  <si>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Nota</t>
  </si>
  <si>
    <t>(1)</t>
  </si>
  <si>
    <t>(2)</t>
  </si>
  <si>
    <r>
      <t xml:space="preserve">TRIMESTRE III </t>
    </r>
    <r>
      <rPr>
        <vertAlign val="superscript"/>
        <sz val="8"/>
        <color rgb="FFFF0000"/>
        <rFont val="Arial"/>
        <family val="2"/>
      </rPr>
      <t xml:space="preserve"> </t>
    </r>
    <r>
      <rPr>
        <vertAlign val="superscript"/>
        <sz val="10"/>
        <color rgb="FFFF0000"/>
        <rFont val="Arial"/>
        <family val="2"/>
      </rPr>
      <t>(2)</t>
    </r>
  </si>
  <si>
    <r>
      <t>2016</t>
    </r>
    <r>
      <rPr>
        <vertAlign val="superscript"/>
        <sz val="8"/>
        <color theme="1"/>
        <rFont val="Arial"/>
        <family val="2"/>
      </rPr>
      <t xml:space="preserve"> </t>
    </r>
    <r>
      <rPr>
        <vertAlign val="superscript"/>
        <sz val="9"/>
        <color rgb="FFFF0000"/>
        <rFont val="Arial"/>
        <family val="2"/>
      </rPr>
      <t>(1)</t>
    </r>
  </si>
  <si>
    <t>AUSTROBANK OVERSEAS (PANAMÁ),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</si>
</sst>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"/>
    <numFmt numFmtId="165" formatCode="#,##0.00;\(#,##0.00\);\0\.\0\0"/>
    <numFmt numFmtId="166" formatCode="#,##0.000;\(#,##0.000\);\0.\0\0"/>
  </numFmts>
  <fonts count="13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10"/>
      <color theme="1"/>
      <name val="Arial"/>
      <family val="2"/>
    </font>
    <font>
      <vertAlign val="superscript"/>
      <sz val="8"/>
      <color rgb="FFFF0000"/>
      <name val="Arial"/>
      <family val="2"/>
    </font>
    <font>
      <sz val="7"/>
      <color theme="1"/>
      <name val="Arial"/>
      <family val="2"/>
    </font>
    <font>
      <vertAlign val="superscript"/>
      <sz val="10"/>
      <color rgb="FFFF0000"/>
      <name val="Arial"/>
      <family val="2"/>
    </font>
    <font>
      <vertAlign val="superscript"/>
      <sz val="9"/>
      <color rgb="FFFF0000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/>
    <xf numFmtId="0" fontId="0" fillId="0" borderId="0" xfId="0"/>
    <xf numFmtId="0" fontId="2" fillId="2" borderId="0" xfId="0" applyFont="1" applyFill="1" applyAlignment="1"/>
    <xf numFmtId="0" fontId="0" fillId="0" borderId="0" xfId="0" applyFont="1"/>
    <xf numFmtId="0" fontId="8" fillId="3" borderId="12" xfId="0" applyFont="1" applyFill="1" applyBorder="1" applyAlignment="1">
      <alignment horizontal="center" vertical="top"/>
    </xf>
    <xf numFmtId="165" fontId="4" fillId="0" borderId="13" xfId="0" applyNumberFormat="1" applyFont="1" applyBorder="1" applyAlignment="1">
      <alignment horizontal="right" vertical="top"/>
    </xf>
    <xf numFmtId="0" fontId="6" fillId="0" borderId="0" xfId="0" applyFont="1"/>
    <xf numFmtId="0" fontId="6" fillId="0" borderId="0" xfId="0" applyFont="1" applyAlignment="1">
      <alignment vertical="center"/>
    </xf>
    <xf numFmtId="49" fontId="6" fillId="0" borderId="0" xfId="0" applyNumberFormat="1" applyFont="1"/>
    <xf numFmtId="0" fontId="11" fillId="0" borderId="0" xfId="0" applyFont="1" applyAlignment="1">
      <alignment horizontal="left"/>
    </xf>
    <xf numFmtId="166" fontId="4" fillId="0" borderId="13" xfId="0" applyNumberFormat="1" applyFont="1" applyBorder="1" applyAlignment="1">
      <alignment horizontal="right"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6" fillId="2" borderId="0" xfId="0" applyFont="1" applyFill="1"/>
    <xf numFmtId="0" fontId="2" fillId="2" borderId="0" xfId="0" applyFont="1" applyFill="1" applyAlignment="1">
      <alignment horizontal="center" wrapText="1"/>
    </xf>
    <xf numFmtId="0" fontId="3" fillId="0" borderId="1" xfId="0" applyFont="1" applyBorder="1" applyAlignment="1">
      <alignment vertical="center"/>
    </xf>
    <xf numFmtId="0" fontId="0" fillId="0" borderId="1" xfId="0" applyBorder="1"/>
    <xf numFmtId="0" fontId="12" fillId="0" borderId="9" xfId="0" applyFont="1" applyBorder="1" applyAlignment="1">
      <alignment horizontal="center" vertical="top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0" xfId="0" applyFont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4" fillId="3" borderId="12" xfId="0" applyFont="1" applyFill="1" applyBorder="1" applyAlignment="1">
      <alignment horizontal="center" vertical="top"/>
    </xf>
    <xf numFmtId="0" fontId="6" fillId="3" borderId="11" xfId="0" applyFont="1" applyFill="1" applyBorder="1"/>
    <xf numFmtId="0" fontId="6" fillId="3" borderId="10" xfId="0" applyFont="1" applyFill="1" applyBorder="1"/>
    <xf numFmtId="0" fontId="8" fillId="3" borderId="12" xfId="0" applyFont="1" applyFill="1" applyBorder="1" applyAlignment="1">
      <alignment vertical="top"/>
    </xf>
    <xf numFmtId="0" fontId="8" fillId="3" borderId="14" xfId="0" applyFont="1" applyFill="1" applyBorder="1" applyAlignment="1">
      <alignment vertical="top"/>
    </xf>
    <xf numFmtId="0" fontId="8" fillId="3" borderId="10" xfId="0" applyFont="1" applyFill="1" applyBorder="1" applyAlignment="1">
      <alignment vertical="top"/>
    </xf>
    <xf numFmtId="0" fontId="8" fillId="3" borderId="11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tabSelected="1" topLeftCell="G10" workbookViewId="0">
      <selection activeCell="S26" sqref="S26"/>
    </sheetView>
  </sheetViews>
  <sheetFormatPr baseColWidth="10" defaultRowHeight="12.75" customHeight="1" x14ac:dyDescent="0.2"/>
  <cols>
    <col min="1" max="1" width="7.28515625" bestFit="1" customWidth="1"/>
    <col min="2" max="3" width="7.140625" bestFit="1" customWidth="1"/>
    <col min="4" max="17" width="7.85546875" bestFit="1" customWidth="1"/>
    <col min="18" max="18" width="8" customWidth="1"/>
    <col min="19" max="19" width="7.42578125" customWidth="1"/>
    <col min="20" max="20" width="7.28515625" customWidth="1"/>
    <col min="21" max="21" width="7.140625" customWidth="1"/>
  </cols>
  <sheetData>
    <row r="1" spans="1:21" x14ac:dyDescent="0.2">
      <c r="A1" s="12">
        <v>42710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1" x14ac:dyDescent="0.2">
      <c r="A2" s="14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ht="19.5" customHeight="1" x14ac:dyDescent="0.2">
      <c r="A3" s="16" t="s">
        <v>36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ht="7.5" customHeight="1" x14ac:dyDescent="0.2">
      <c r="A4" s="18" t="s">
        <v>27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</row>
    <row r="5" spans="1:21" ht="18.75" customHeight="1" x14ac:dyDescent="0.2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</row>
    <row r="6" spans="1:21" ht="18.75" customHeight="1" x14ac:dyDescent="0.2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</row>
    <row r="7" spans="1:21" ht="12.75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</row>
    <row r="8" spans="1:21" x14ac:dyDescent="0.2">
      <c r="A8" s="19" t="s">
        <v>1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</row>
    <row r="9" spans="1:21" ht="13.5" x14ac:dyDescent="0.2">
      <c r="A9" s="21" t="s">
        <v>0</v>
      </c>
      <c r="B9" s="22"/>
      <c r="C9" s="23"/>
      <c r="D9" s="30" t="s">
        <v>2</v>
      </c>
      <c r="E9" s="31"/>
      <c r="F9" s="30" t="s">
        <v>3</v>
      </c>
      <c r="G9" s="32"/>
      <c r="H9" s="32"/>
      <c r="I9" s="32"/>
      <c r="J9" s="32"/>
      <c r="K9" s="32"/>
      <c r="L9" s="32"/>
      <c r="M9" s="31"/>
      <c r="N9" s="30" t="s">
        <v>35</v>
      </c>
      <c r="O9" s="32"/>
      <c r="P9" s="32"/>
      <c r="Q9" s="32"/>
      <c r="R9" s="32"/>
      <c r="S9" s="32"/>
      <c r="T9" s="32"/>
      <c r="U9" s="31"/>
    </row>
    <row r="10" spans="1:21" ht="14.25" x14ac:dyDescent="0.2">
      <c r="A10" s="24"/>
      <c r="B10" s="25"/>
      <c r="C10" s="26"/>
      <c r="D10" s="30" t="s">
        <v>4</v>
      </c>
      <c r="E10" s="31"/>
      <c r="F10" s="30" t="s">
        <v>5</v>
      </c>
      <c r="G10" s="31"/>
      <c r="H10" s="30" t="s">
        <v>6</v>
      </c>
      <c r="I10" s="31"/>
      <c r="J10" s="30" t="s">
        <v>7</v>
      </c>
      <c r="K10" s="31"/>
      <c r="L10" s="30" t="s">
        <v>4</v>
      </c>
      <c r="M10" s="31"/>
      <c r="N10" s="30" t="s">
        <v>5</v>
      </c>
      <c r="O10" s="31"/>
      <c r="P10" s="30" t="s">
        <v>6</v>
      </c>
      <c r="Q10" s="31"/>
      <c r="R10" s="30" t="s">
        <v>34</v>
      </c>
      <c r="S10" s="31"/>
      <c r="T10" s="30" t="s">
        <v>4</v>
      </c>
      <c r="U10" s="31"/>
    </row>
    <row r="11" spans="1:21" x14ac:dyDescent="0.2">
      <c r="A11" s="27"/>
      <c r="B11" s="28"/>
      <c r="C11" s="29"/>
      <c r="D11" s="5" t="s">
        <v>8</v>
      </c>
      <c r="E11" s="5" t="s">
        <v>9</v>
      </c>
      <c r="F11" s="5" t="s">
        <v>8</v>
      </c>
      <c r="G11" s="5" t="s">
        <v>9</v>
      </c>
      <c r="H11" s="5" t="s">
        <v>8</v>
      </c>
      <c r="I11" s="5" t="s">
        <v>9</v>
      </c>
      <c r="J11" s="5" t="s">
        <v>8</v>
      </c>
      <c r="K11" s="5" t="s">
        <v>9</v>
      </c>
      <c r="L11" s="5" t="s">
        <v>8</v>
      </c>
      <c r="M11" s="5" t="s">
        <v>9</v>
      </c>
      <c r="N11" s="5" t="s">
        <v>8</v>
      </c>
      <c r="O11" s="5" t="s">
        <v>9</v>
      </c>
      <c r="P11" s="5" t="s">
        <v>8</v>
      </c>
      <c r="Q11" s="5" t="s">
        <v>9</v>
      </c>
      <c r="R11" s="5" t="s">
        <v>8</v>
      </c>
      <c r="S11" s="5" t="s">
        <v>9</v>
      </c>
      <c r="T11" s="5" t="s">
        <v>8</v>
      </c>
      <c r="U11" s="5" t="s">
        <v>9</v>
      </c>
    </row>
    <row r="12" spans="1:21" x14ac:dyDescent="0.2">
      <c r="A12" s="33" t="s">
        <v>10</v>
      </c>
      <c r="B12" s="32"/>
      <c r="C12" s="31"/>
      <c r="D12" s="6">
        <v>29.470109170000001</v>
      </c>
      <c r="E12" s="6">
        <v>0</v>
      </c>
      <c r="F12" s="6">
        <v>36.146384349999998</v>
      </c>
      <c r="G12" s="6">
        <v>0</v>
      </c>
      <c r="H12" s="6">
        <v>41.235133169999997</v>
      </c>
      <c r="I12" s="6">
        <v>0</v>
      </c>
      <c r="J12" s="6">
        <v>43.065947729999998</v>
      </c>
      <c r="K12" s="6">
        <v>0</v>
      </c>
      <c r="L12" s="6">
        <v>41.618913980000002</v>
      </c>
      <c r="M12" s="6">
        <v>0</v>
      </c>
      <c r="N12" s="6">
        <v>59.610333279999999</v>
      </c>
      <c r="O12" s="6">
        <v>0</v>
      </c>
      <c r="P12" s="6">
        <v>55.304923199999998</v>
      </c>
      <c r="Q12" s="6">
        <v>0</v>
      </c>
      <c r="R12" s="6">
        <f>8760736.62/1000000</f>
        <v>8.7607366199999994</v>
      </c>
      <c r="S12" s="6">
        <v>0</v>
      </c>
      <c r="T12" s="6">
        <v>8.7861580099999994</v>
      </c>
      <c r="U12" s="6">
        <v>0</v>
      </c>
    </row>
    <row r="13" spans="1:21" x14ac:dyDescent="0.2">
      <c r="A13" s="33" t="s">
        <v>11</v>
      </c>
      <c r="B13" s="32"/>
      <c r="C13" s="31"/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f>7947239.34/10000000</f>
        <v>0.79472393399999997</v>
      </c>
      <c r="S13" s="6">
        <f>794723.93/1000000</f>
        <v>0.79472393000000008</v>
      </c>
      <c r="T13" s="6">
        <v>9.7358332799999996</v>
      </c>
      <c r="U13" s="6">
        <v>0.97358332999999997</v>
      </c>
    </row>
    <row r="14" spans="1:21" x14ac:dyDescent="0.2">
      <c r="A14" s="33" t="s">
        <v>12</v>
      </c>
      <c r="B14" s="32"/>
      <c r="C14" s="31"/>
      <c r="D14" s="6">
        <v>9.0780352099999995</v>
      </c>
      <c r="E14" s="6">
        <v>1.8156070419999999</v>
      </c>
      <c r="F14" s="6">
        <v>9.0818764200000004</v>
      </c>
      <c r="G14" s="6">
        <v>1.816375284</v>
      </c>
      <c r="H14" s="6">
        <v>12.332711850000001</v>
      </c>
      <c r="I14" s="6">
        <v>2.46654237</v>
      </c>
      <c r="J14" s="6">
        <v>13.542562670000001</v>
      </c>
      <c r="K14" s="6">
        <v>2.708512534</v>
      </c>
      <c r="L14" s="6">
        <v>7.0333549199999998</v>
      </c>
      <c r="M14" s="6">
        <v>1.406670984</v>
      </c>
      <c r="N14" s="6">
        <v>5.1698096700000002</v>
      </c>
      <c r="O14" s="6">
        <v>1.0339619339999999</v>
      </c>
      <c r="P14" s="6">
        <v>5.1043296600000003</v>
      </c>
      <c r="Q14" s="6">
        <v>1.020865932</v>
      </c>
      <c r="R14" s="6">
        <f>36170107.52/1000000</f>
        <v>36.170107520000002</v>
      </c>
      <c r="S14" s="6">
        <f>7234021.5/1000000</f>
        <v>7.2340214999999999</v>
      </c>
      <c r="T14" s="6">
        <v>36.378987979999998</v>
      </c>
      <c r="U14" s="6">
        <v>7.2757975999999998</v>
      </c>
    </row>
    <row r="15" spans="1:21" x14ac:dyDescent="0.2">
      <c r="A15" s="33" t="s">
        <v>13</v>
      </c>
      <c r="B15" s="32"/>
      <c r="C15" s="31"/>
      <c r="D15" s="6">
        <v>4.8374985300000004</v>
      </c>
      <c r="E15" s="6">
        <v>2.4187492650000002</v>
      </c>
      <c r="F15" s="6">
        <v>3.6011552400000002</v>
      </c>
      <c r="G15" s="6">
        <v>1.8005776200000001</v>
      </c>
      <c r="H15" s="6">
        <v>3.4169781100000001</v>
      </c>
      <c r="I15" s="6">
        <v>1.708489055</v>
      </c>
      <c r="J15" s="6">
        <v>3.4307334100000002</v>
      </c>
      <c r="K15" s="6">
        <v>1.7153667050000001</v>
      </c>
      <c r="L15" s="6">
        <v>3.83152508</v>
      </c>
      <c r="M15" s="6">
        <v>1.91576254</v>
      </c>
      <c r="N15" s="6">
        <v>5.5865587200000002</v>
      </c>
      <c r="O15" s="6">
        <v>2.7932793600000001</v>
      </c>
      <c r="P15" s="6">
        <v>6.9082074000000002</v>
      </c>
      <c r="Q15" s="6">
        <v>3.4541037000000001</v>
      </c>
      <c r="R15" s="6">
        <v>0</v>
      </c>
      <c r="S15" s="6">
        <v>0</v>
      </c>
      <c r="T15" s="6">
        <v>0</v>
      </c>
      <c r="U15" s="6">
        <v>0</v>
      </c>
    </row>
    <row r="16" spans="1:21" x14ac:dyDescent="0.2">
      <c r="A16" s="33" t="s">
        <v>14</v>
      </c>
      <c r="B16" s="32"/>
      <c r="C16" s="31"/>
      <c r="D16" s="6">
        <v>99.513664039999995</v>
      </c>
      <c r="E16" s="6">
        <v>99.513664039999995</v>
      </c>
      <c r="F16" s="6">
        <v>87.887980760000005</v>
      </c>
      <c r="G16" s="6">
        <v>87.887980760000005</v>
      </c>
      <c r="H16" s="6">
        <v>99.652585900000005</v>
      </c>
      <c r="I16" s="6">
        <v>99.652585900000005</v>
      </c>
      <c r="J16" s="6">
        <v>96.25909695</v>
      </c>
      <c r="K16" s="6">
        <v>96.25909695</v>
      </c>
      <c r="L16" s="6">
        <v>109.57032764</v>
      </c>
      <c r="M16" s="6">
        <v>109.57032764</v>
      </c>
      <c r="N16" s="6">
        <v>86.340935909999999</v>
      </c>
      <c r="O16" s="6">
        <v>86.340935909999999</v>
      </c>
      <c r="P16" s="6">
        <v>86.336489819999997</v>
      </c>
      <c r="Q16" s="6">
        <v>86.336489819999997</v>
      </c>
      <c r="R16" s="6">
        <f>16326459.83/1000000</f>
        <v>16.326459830000001</v>
      </c>
      <c r="S16" s="6">
        <f>8163229.92/1000000</f>
        <v>8.1632299199999991</v>
      </c>
      <c r="T16" s="6">
        <v>11.57851052</v>
      </c>
      <c r="U16" s="6">
        <v>5.78925527</v>
      </c>
    </row>
    <row r="17" spans="1:23" x14ac:dyDescent="0.2">
      <c r="A17" s="33" t="s">
        <v>15</v>
      </c>
      <c r="B17" s="32"/>
      <c r="C17" s="31"/>
      <c r="D17" s="6">
        <v>7.4404209899999998</v>
      </c>
      <c r="E17" s="6">
        <v>9.3005262374999997</v>
      </c>
      <c r="F17" s="6">
        <v>16.82537013</v>
      </c>
      <c r="G17" s="6">
        <v>21.031712662499999</v>
      </c>
      <c r="H17" s="6">
        <v>9.3586875000000003</v>
      </c>
      <c r="I17" s="6">
        <v>11.698359375000001</v>
      </c>
      <c r="J17" s="6">
        <v>14.359367150000001</v>
      </c>
      <c r="K17" s="6">
        <v>17.9492089375</v>
      </c>
      <c r="L17" s="6">
        <v>9.6607855300000001</v>
      </c>
      <c r="M17" s="6">
        <v>12.0759819125</v>
      </c>
      <c r="N17" s="6">
        <v>16.307088790000002</v>
      </c>
      <c r="O17" s="6">
        <v>20.3838609875</v>
      </c>
      <c r="P17" s="6">
        <v>13.717815269999999</v>
      </c>
      <c r="Q17" s="6">
        <v>17.1472690875</v>
      </c>
      <c r="R17" s="6">
        <f>75778788.64/1000000</f>
        <v>75.778788640000002</v>
      </c>
      <c r="S17" s="6">
        <f>75778788.64/1000000</f>
        <v>75.778788640000002</v>
      </c>
      <c r="T17" s="6">
        <v>77.992570970000003</v>
      </c>
      <c r="U17" s="6">
        <v>77.992570970000003</v>
      </c>
    </row>
    <row r="18" spans="1:23" ht="13.5" thickBot="1" x14ac:dyDescent="0.25">
      <c r="A18" s="33" t="s">
        <v>16</v>
      </c>
      <c r="B18" s="32"/>
      <c r="C18" s="31"/>
      <c r="D18" s="6">
        <v>0.70719584999999996</v>
      </c>
      <c r="E18" s="6">
        <v>1.060793775</v>
      </c>
      <c r="F18" s="6">
        <v>0.69252541999999995</v>
      </c>
      <c r="G18" s="6">
        <v>1.0387881299999999</v>
      </c>
      <c r="H18" s="6">
        <v>1.96846871</v>
      </c>
      <c r="I18" s="6">
        <v>2.9527030650000001</v>
      </c>
      <c r="J18" s="6">
        <v>4.6313327299999996</v>
      </c>
      <c r="K18" s="6">
        <v>6.9469990949999998</v>
      </c>
      <c r="L18" s="6">
        <v>2.6401495100000001</v>
      </c>
      <c r="M18" s="6">
        <v>3.9602242649999999</v>
      </c>
      <c r="N18" s="6">
        <v>3.8886885100000002</v>
      </c>
      <c r="O18" s="6">
        <v>5.8330327649999996</v>
      </c>
      <c r="P18" s="6">
        <v>4.4449649500000001</v>
      </c>
      <c r="Q18" s="6">
        <v>6.6674474249999998</v>
      </c>
      <c r="R18" s="6">
        <f>22925848.8/1000000</f>
        <v>22.925848800000001</v>
      </c>
      <c r="S18" s="6">
        <f>28657311/1000000</f>
        <v>28.657311</v>
      </c>
      <c r="T18" s="6">
        <v>20.827632019999999</v>
      </c>
      <c r="U18" s="6">
        <v>26.034540030000002</v>
      </c>
    </row>
    <row r="19" spans="1:23" s="1" customFormat="1" ht="13.5" thickBot="1" x14ac:dyDescent="0.25">
      <c r="A19" s="33" t="s">
        <v>22</v>
      </c>
      <c r="B19" s="32"/>
      <c r="C19" s="31"/>
      <c r="D19" s="6" t="s">
        <v>28</v>
      </c>
      <c r="E19" s="6" t="s">
        <v>28</v>
      </c>
      <c r="F19" s="6" t="s">
        <v>28</v>
      </c>
      <c r="G19" s="6" t="s">
        <v>28</v>
      </c>
      <c r="H19" s="6" t="s">
        <v>28</v>
      </c>
      <c r="I19" s="6" t="s">
        <v>28</v>
      </c>
      <c r="J19" s="6" t="s">
        <v>28</v>
      </c>
      <c r="K19" s="6" t="s">
        <v>28</v>
      </c>
      <c r="L19" s="6" t="s">
        <v>28</v>
      </c>
      <c r="M19" s="6" t="s">
        <v>28</v>
      </c>
      <c r="N19" s="6" t="s">
        <v>28</v>
      </c>
      <c r="O19" s="6" t="s">
        <v>28</v>
      </c>
      <c r="P19" s="6" t="s">
        <v>28</v>
      </c>
      <c r="Q19" s="6" t="s">
        <v>28</v>
      </c>
      <c r="R19" s="6">
        <f>465969.25/1000000</f>
        <v>0.46596925</v>
      </c>
      <c r="S19" s="6">
        <f>698953.88/1000000</f>
        <v>0.69895388000000003</v>
      </c>
      <c r="T19" s="6">
        <v>0.46202964000000002</v>
      </c>
      <c r="U19" s="6">
        <v>0.69304445999999997</v>
      </c>
    </row>
    <row r="20" spans="1:23" s="1" customFormat="1" ht="13.5" thickBot="1" x14ac:dyDescent="0.25">
      <c r="A20" s="33" t="s">
        <v>23</v>
      </c>
      <c r="B20" s="32"/>
      <c r="C20" s="31"/>
      <c r="D20" s="6" t="s">
        <v>28</v>
      </c>
      <c r="E20" s="6" t="s">
        <v>28</v>
      </c>
      <c r="F20" s="6" t="s">
        <v>28</v>
      </c>
      <c r="G20" s="6" t="s">
        <v>28</v>
      </c>
      <c r="H20" s="6" t="s">
        <v>28</v>
      </c>
      <c r="I20" s="6" t="s">
        <v>28</v>
      </c>
      <c r="J20" s="6" t="s">
        <v>28</v>
      </c>
      <c r="K20" s="6" t="s">
        <v>28</v>
      </c>
      <c r="L20" s="6" t="s">
        <v>28</v>
      </c>
      <c r="M20" s="6" t="s">
        <v>28</v>
      </c>
      <c r="N20" s="6" t="s">
        <v>28</v>
      </c>
      <c r="O20" s="6" t="s">
        <v>28</v>
      </c>
      <c r="P20" s="6" t="s">
        <v>28</v>
      </c>
      <c r="Q20" s="6" t="s">
        <v>28</v>
      </c>
      <c r="R20" s="6" t="s">
        <v>28</v>
      </c>
      <c r="S20" s="6" t="s">
        <v>28</v>
      </c>
      <c r="T20" s="6" t="s">
        <v>28</v>
      </c>
      <c r="U20" s="6" t="s">
        <v>28</v>
      </c>
    </row>
    <row r="21" spans="1:23" s="1" customFormat="1" ht="13.5" thickBot="1" x14ac:dyDescent="0.25">
      <c r="A21" s="33" t="s">
        <v>24</v>
      </c>
      <c r="B21" s="32"/>
      <c r="C21" s="31"/>
      <c r="D21" s="6" t="s">
        <v>28</v>
      </c>
      <c r="E21" s="6" t="s">
        <v>28</v>
      </c>
      <c r="F21" s="6" t="s">
        <v>28</v>
      </c>
      <c r="G21" s="6" t="s">
        <v>28</v>
      </c>
      <c r="H21" s="6" t="s">
        <v>28</v>
      </c>
      <c r="I21" s="6" t="s">
        <v>28</v>
      </c>
      <c r="J21" s="6" t="s">
        <v>28</v>
      </c>
      <c r="K21" s="6" t="s">
        <v>28</v>
      </c>
      <c r="L21" s="6" t="s">
        <v>28</v>
      </c>
      <c r="M21" s="6" t="s">
        <v>28</v>
      </c>
      <c r="N21" s="6" t="s">
        <v>28</v>
      </c>
      <c r="O21" s="6" t="s">
        <v>28</v>
      </c>
      <c r="P21" s="6" t="s">
        <v>28</v>
      </c>
      <c r="Q21" s="6" t="s">
        <v>28</v>
      </c>
      <c r="R21" s="6" t="s">
        <v>28</v>
      </c>
      <c r="S21" s="6" t="s">
        <v>28</v>
      </c>
      <c r="T21" s="6" t="s">
        <v>28</v>
      </c>
      <c r="U21" s="6" t="s">
        <v>28</v>
      </c>
    </row>
    <row r="22" spans="1:23" ht="13.5" thickBot="1" x14ac:dyDescent="0.25">
      <c r="A22" s="34" t="s">
        <v>17</v>
      </c>
      <c r="B22" s="35"/>
      <c r="C22" s="36"/>
      <c r="D22" s="6">
        <v>151.04692378999999</v>
      </c>
      <c r="E22" s="6">
        <v>114.1093403595</v>
      </c>
      <c r="F22" s="6">
        <v>154.23529232000001</v>
      </c>
      <c r="G22" s="6">
        <v>113.57543445650001</v>
      </c>
      <c r="H22" s="6">
        <v>167.96456524000001</v>
      </c>
      <c r="I22" s="6">
        <v>118.478679765</v>
      </c>
      <c r="J22" s="6">
        <v>175.28904064</v>
      </c>
      <c r="K22" s="6">
        <v>125.5791842215</v>
      </c>
      <c r="L22" s="6">
        <v>174.35505666</v>
      </c>
      <c r="M22" s="6">
        <v>128.9289673415</v>
      </c>
      <c r="N22" s="6">
        <v>176.90341488000001</v>
      </c>
      <c r="O22" s="6">
        <v>116.3850709565</v>
      </c>
      <c r="P22" s="6">
        <v>171.81673029999999</v>
      </c>
      <c r="Q22" s="6">
        <v>114.62617596450001</v>
      </c>
      <c r="R22" s="6">
        <v>168.37514999999999</v>
      </c>
      <c r="S22" s="6">
        <v>121.32702887000001</v>
      </c>
      <c r="T22" s="6">
        <v>165.76172241999998</v>
      </c>
      <c r="U22" s="6">
        <v>118.75879166</v>
      </c>
    </row>
    <row r="23" spans="1:23" ht="13.5" thickBot="1" x14ac:dyDescent="0.25">
      <c r="A23" s="34" t="s">
        <v>18</v>
      </c>
      <c r="B23" s="35"/>
      <c r="C23" s="36"/>
      <c r="D23" s="6">
        <v>3.3939750000000002</v>
      </c>
      <c r="E23" s="6">
        <v>0</v>
      </c>
      <c r="F23" s="6">
        <v>3.39397532</v>
      </c>
      <c r="G23" s="6">
        <v>0</v>
      </c>
      <c r="H23" s="6">
        <v>2.6686606300000002</v>
      </c>
      <c r="I23" s="6">
        <v>0</v>
      </c>
      <c r="J23" s="6">
        <v>1.5544629999999999</v>
      </c>
      <c r="K23" s="6">
        <v>0</v>
      </c>
      <c r="L23" s="6">
        <v>4.7456121099999997</v>
      </c>
      <c r="M23" s="6">
        <v>0</v>
      </c>
      <c r="N23" s="6">
        <v>6.7254388399999998</v>
      </c>
      <c r="O23" s="6">
        <v>0</v>
      </c>
      <c r="P23" s="6">
        <v>4.6800406199999998</v>
      </c>
      <c r="Q23" s="6">
        <v>0</v>
      </c>
      <c r="R23" s="6">
        <v>4.01</v>
      </c>
      <c r="S23" s="6">
        <v>0</v>
      </c>
      <c r="T23" s="6">
        <v>0.95</v>
      </c>
      <c r="U23" s="6">
        <v>0</v>
      </c>
    </row>
    <row r="24" spans="1:23" ht="13.5" thickBot="1" x14ac:dyDescent="0.25">
      <c r="A24" s="33" t="s">
        <v>19</v>
      </c>
      <c r="B24" s="32"/>
      <c r="C24" s="31"/>
      <c r="D24" s="6">
        <v>147.65294879000001</v>
      </c>
      <c r="E24" s="6">
        <v>110.7153653595</v>
      </c>
      <c r="F24" s="6">
        <v>150.841317</v>
      </c>
      <c r="G24" s="6">
        <v>110.1814591365</v>
      </c>
      <c r="H24" s="6">
        <v>165.29590461000001</v>
      </c>
      <c r="I24" s="6">
        <v>115.810019135</v>
      </c>
      <c r="J24" s="6">
        <v>173.73457764</v>
      </c>
      <c r="K24" s="6">
        <v>124.0247212215</v>
      </c>
      <c r="L24" s="6">
        <v>169.60944455000001</v>
      </c>
      <c r="M24" s="6">
        <v>124.1833552315</v>
      </c>
      <c r="N24" s="6">
        <v>170.17797604</v>
      </c>
      <c r="O24" s="6">
        <v>109.65963211650001</v>
      </c>
      <c r="P24" s="6">
        <v>167.13668967999999</v>
      </c>
      <c r="Q24" s="6">
        <v>109.94613534449999</v>
      </c>
      <c r="R24" s="6">
        <v>164.36093481</v>
      </c>
      <c r="S24" s="6">
        <v>117.31702887</v>
      </c>
      <c r="T24" s="6">
        <v>164.81199471999997</v>
      </c>
      <c r="U24" s="6">
        <v>117.80879166</v>
      </c>
    </row>
    <row r="25" spans="1:23" x14ac:dyDescent="0.2">
      <c r="A25" s="33" t="s">
        <v>20</v>
      </c>
      <c r="B25" s="32"/>
      <c r="C25" s="31"/>
      <c r="D25" s="6">
        <v>14.683192869999999</v>
      </c>
      <c r="E25" s="6">
        <v>0</v>
      </c>
      <c r="F25" s="6">
        <v>15.246409999999999</v>
      </c>
      <c r="G25" s="6">
        <v>0</v>
      </c>
      <c r="H25" s="6">
        <v>16.34223849</v>
      </c>
      <c r="I25" s="6">
        <v>0</v>
      </c>
      <c r="J25" s="6">
        <v>15.063760759999999</v>
      </c>
      <c r="K25" s="6">
        <v>0</v>
      </c>
      <c r="L25" s="6">
        <v>14.137114589999999</v>
      </c>
      <c r="M25" s="6">
        <v>0</v>
      </c>
      <c r="N25" s="6">
        <v>12.968579180000001</v>
      </c>
      <c r="O25" s="6">
        <v>0</v>
      </c>
      <c r="P25" s="6">
        <v>12.89714242</v>
      </c>
      <c r="Q25" s="6">
        <v>0</v>
      </c>
      <c r="R25" s="6">
        <v>14.656591990000001</v>
      </c>
      <c r="S25" s="6">
        <v>0</v>
      </c>
      <c r="T25" s="6">
        <v>15.28898098</v>
      </c>
      <c r="U25" s="6">
        <v>0</v>
      </c>
    </row>
    <row r="26" spans="1:23" x14ac:dyDescent="0.2">
      <c r="A26" s="33" t="s">
        <v>21</v>
      </c>
      <c r="B26" s="32"/>
      <c r="C26" s="31"/>
      <c r="D26" s="6">
        <v>0</v>
      </c>
      <c r="E26" s="6">
        <v>13.26210939405</v>
      </c>
      <c r="F26" s="6">
        <v>0</v>
      </c>
      <c r="G26" s="6">
        <v>13.837545916969001</v>
      </c>
      <c r="H26" s="6">
        <v>0</v>
      </c>
      <c r="I26" s="6">
        <v>14.111247551863</v>
      </c>
      <c r="J26" s="6">
        <v>0</v>
      </c>
      <c r="K26" s="6">
        <v>12.145772723082001</v>
      </c>
      <c r="L26" s="6">
        <v>0</v>
      </c>
      <c r="M26" s="6">
        <v>11.384065572754</v>
      </c>
      <c r="N26" s="6">
        <v>0</v>
      </c>
      <c r="O26" s="6">
        <v>11.826210730145</v>
      </c>
      <c r="P26" s="6">
        <v>0</v>
      </c>
      <c r="Q26" s="6">
        <v>11.73041906347</v>
      </c>
      <c r="R26" s="11">
        <v>0</v>
      </c>
      <c r="S26" s="6">
        <v>12.49</v>
      </c>
      <c r="T26" s="6">
        <v>0</v>
      </c>
      <c r="U26" s="6">
        <v>12.98</v>
      </c>
    </row>
    <row r="28" spans="1:23" ht="12.75" customHeight="1" x14ac:dyDescent="0.2">
      <c r="A28" t="s">
        <v>31</v>
      </c>
    </row>
    <row r="29" spans="1:23" ht="12.75" customHeight="1" x14ac:dyDescent="0.2">
      <c r="A29" s="9" t="s">
        <v>32</v>
      </c>
      <c r="B29" s="7" t="s">
        <v>25</v>
      </c>
      <c r="C29" s="2"/>
      <c r="D29" s="2"/>
      <c r="E29" s="2"/>
      <c r="F29" s="2"/>
      <c r="G29" s="2"/>
      <c r="H29" s="2"/>
      <c r="I29" s="2"/>
      <c r="J29" s="2"/>
      <c r="K29" s="2"/>
    </row>
    <row r="30" spans="1:23" ht="12.75" customHeight="1" x14ac:dyDescent="0.2">
      <c r="A30" s="9" t="s">
        <v>33</v>
      </c>
      <c r="B30" s="8" t="s">
        <v>29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spans="1:23" ht="12.75" customHeight="1" x14ac:dyDescent="0.25">
      <c r="A31" s="10" t="s">
        <v>28</v>
      </c>
      <c r="B31" s="7" t="s">
        <v>30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</sheetData>
  <mergeCells count="34">
    <mergeCell ref="A24:C24"/>
    <mergeCell ref="A25:C25"/>
    <mergeCell ref="A26:C26"/>
    <mergeCell ref="A17:C17"/>
    <mergeCell ref="A18:C18"/>
    <mergeCell ref="A22:C22"/>
    <mergeCell ref="A23:C23"/>
    <mergeCell ref="A19:C19"/>
    <mergeCell ref="A20:C20"/>
    <mergeCell ref="A21:C21"/>
    <mergeCell ref="A12:C12"/>
    <mergeCell ref="A13:C13"/>
    <mergeCell ref="A14:C14"/>
    <mergeCell ref="A15:C15"/>
    <mergeCell ref="A16:C16"/>
    <mergeCell ref="A8:U8"/>
    <mergeCell ref="A9:C11"/>
    <mergeCell ref="D9:E9"/>
    <mergeCell ref="F9:M9"/>
    <mergeCell ref="N9:U9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A1:U1"/>
    <mergeCell ref="A2:U2"/>
    <mergeCell ref="A3:U3"/>
    <mergeCell ref="A4:U6"/>
    <mergeCell ref="A7:U7"/>
  </mergeCells>
  <pageMargins left="0.7" right="0.7" top="0.75" bottom="0.75" header="0.3" footer="0.3"/>
  <pageSetup orientation="portrait" horizontalDpi="4294967294" verticalDpi="0" r:id="rId1"/>
  <ignoredErrors>
    <ignoredError sqref="A2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"/>
  <sheetViews>
    <sheetView workbookViewId="0">
      <selection sqref="A1:S5"/>
    </sheetView>
  </sheetViews>
  <sheetFormatPr baseColWidth="10" defaultRowHeight="12.75" x14ac:dyDescent="0.2"/>
  <sheetData>
    <row r="1" spans="1:21" ht="12.75" customHeight="1" x14ac:dyDescent="0.25">
      <c r="A1" s="18" t="s">
        <v>26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3"/>
      <c r="U1" s="3"/>
    </row>
    <row r="2" spans="1:21" s="2" customFormat="1" ht="12.75" customHeight="1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3"/>
      <c r="U2" s="3"/>
    </row>
    <row r="3" spans="1:21" ht="12.75" customHeight="1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3"/>
      <c r="U3" s="3"/>
    </row>
    <row r="4" spans="1:21" ht="12.7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3"/>
      <c r="U4" s="3"/>
    </row>
    <row r="5" spans="1:21" ht="12.75" customHeigh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3"/>
      <c r="U5" s="3"/>
    </row>
  </sheetData>
  <mergeCells count="1">
    <mergeCell ref="A1: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Page1_1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2017-03-23T14:00:21Z</dcterms:created>
  <dcterms:modified xsi:type="dcterms:W3CDTF">2017-05-24T15:14:46Z</dcterms:modified>
</cp:coreProperties>
</file>