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20" windowWidth="13020" windowHeight="9290"/>
  </bookViews>
  <sheets>
    <sheet name="Page1_1" sheetId="1" r:id="rId1"/>
  </sheets>
  <externalReferences>
    <externalReference r:id="rId2"/>
  </externalReferences>
  <calcPr calcId="144525"/>
  <webPublishing codePage="1252"/>
</workbook>
</file>

<file path=xl/calcChain.xml><?xml version="1.0" encoding="utf-8"?>
<calcChain xmlns="http://schemas.openxmlformats.org/spreadsheetml/2006/main">
  <c r="S21" i="1" l="1"/>
  <c r="S20" i="1"/>
  <c r="S19" i="1"/>
  <c r="S18" i="1"/>
  <c r="S17" i="1"/>
  <c r="S16" i="1"/>
  <c r="S15" i="1"/>
  <c r="S14" i="1"/>
  <c r="S13" i="1"/>
  <c r="S12" i="1"/>
  <c r="R23" i="1"/>
  <c r="S22" i="1" l="1"/>
  <c r="S24" i="1" s="1"/>
  <c r="S26" i="1" s="1"/>
  <c r="R21" i="1"/>
  <c r="R20" i="1"/>
  <c r="R19" i="1"/>
  <c r="R18" i="1"/>
  <c r="R17" i="1"/>
  <c r="R16" i="1"/>
  <c r="R14" i="1"/>
  <c r="R13" i="1"/>
  <c r="R22" i="1" s="1"/>
  <c r="R24" i="1" s="1"/>
  <c r="R12" i="1"/>
  <c r="R15" i="1"/>
</calcChain>
</file>

<file path=xl/sharedStrings.xml><?xml version="1.0" encoding="utf-8"?>
<sst xmlns="http://schemas.openxmlformats.org/spreadsheetml/2006/main" count="50" uniqueCount="28">
  <si>
    <t/>
  </si>
  <si>
    <t>CAJA DE AHORROS</t>
  </si>
  <si>
    <t>ADECUACION DE CAPITAL
 A SEPTIEMBRE 2016
( En Millones de Balboas)</t>
  </si>
  <si>
    <t>002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</si>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</sst>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\-mm\-dd"/>
    <numFmt numFmtId="165" formatCode="#,##0.00;\(#,##0.00\);\0\.\0\0"/>
    <numFmt numFmtId="166" formatCode="\ #,###.00,,"/>
    <numFmt numFmtId="167" formatCode="#,##0.00;\(#,##0.00\);\0.\0\0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2" fontId="0" fillId="0" borderId="0" xfId="0" applyNumberFormat="1"/>
    <xf numFmtId="167" fontId="7" fillId="0" borderId="13" xfId="0" applyNumberFormat="1" applyFont="1" applyBorder="1" applyAlignment="1">
      <alignment horizontal="right" vertical="top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MIS%20BANCOS/Adecuaci&#242;n%20de%20capital%20mis%20bancos/Datos%20de%20Caja%20de%20Ahorros,%20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I6">
            <v>274998153.00999999</v>
          </cell>
          <cell r="J6">
            <v>0</v>
          </cell>
        </row>
        <row r="7">
          <cell r="I7">
            <v>120671601.13</v>
          </cell>
          <cell r="J7">
            <v>12067160.109999999</v>
          </cell>
        </row>
        <row r="8">
          <cell r="I8">
            <v>580414061.41999996</v>
          </cell>
          <cell r="J8">
            <v>116082812.28</v>
          </cell>
        </row>
        <row r="9">
          <cell r="I9">
            <v>124996255.95999999</v>
          </cell>
          <cell r="J9">
            <v>43748689.590000004</v>
          </cell>
        </row>
        <row r="10">
          <cell r="I10">
            <v>1143421322.1300001</v>
          </cell>
          <cell r="J10">
            <v>571710661.08000004</v>
          </cell>
        </row>
        <row r="11">
          <cell r="I11">
            <v>828192336.25</v>
          </cell>
          <cell r="J11">
            <v>828192336.25</v>
          </cell>
        </row>
        <row r="12">
          <cell r="I12">
            <v>436834304.81999999</v>
          </cell>
          <cell r="J12">
            <v>546042881.02999997</v>
          </cell>
        </row>
        <row r="13">
          <cell r="I13">
            <v>26614634.109999999</v>
          </cell>
          <cell r="J13">
            <v>39921951.159999996</v>
          </cell>
        </row>
        <row r="14">
          <cell r="I14">
            <v>0</v>
          </cell>
          <cell r="J14">
            <v>0</v>
          </cell>
        </row>
        <row r="15">
          <cell r="I15">
            <v>0</v>
          </cell>
          <cell r="J15">
            <v>0</v>
          </cell>
        </row>
        <row r="17">
          <cell r="I17">
            <v>-19327503.75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A7" workbookViewId="0">
      <pane xSplit="3" ySplit="5" topLeftCell="M12" activePane="bottomRight" state="frozen"/>
      <selection activeCell="A7" sqref="A7"/>
      <selection pane="topRight" activeCell="D7" sqref="D7"/>
      <selection pane="bottomLeft" activeCell="A12" sqref="A12"/>
      <selection pane="bottomRight" activeCell="T12" sqref="T12:U26"/>
    </sheetView>
  </sheetViews>
  <sheetFormatPr baseColWidth="10" defaultColWidth="8.7265625" defaultRowHeight="12.75" customHeight="1" x14ac:dyDescent="0.25"/>
  <cols>
    <col min="1" max="1" width="7.26953125" customWidth="1"/>
    <col min="2" max="3" width="7.1796875" bestFit="1" customWidth="1"/>
    <col min="4" max="15" width="7.81640625" bestFit="1" customWidth="1"/>
    <col min="16" max="16" width="8.1796875" customWidth="1"/>
    <col min="17" max="17" width="7.81640625" bestFit="1" customWidth="1"/>
    <col min="18" max="18" width="9.26953125" customWidth="1"/>
    <col min="19" max="19" width="7.08984375" bestFit="1" customWidth="1"/>
    <col min="20" max="20" width="9.08984375" customWidth="1"/>
    <col min="21" max="21" width="7.36328125" customWidth="1"/>
  </cols>
  <sheetData>
    <row r="1" spans="1:21" ht="12.5" x14ac:dyDescent="0.25">
      <c r="A1" s="23">
        <v>42710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2.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9.5" customHeight="1" x14ac:dyDescent="0.25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5">
      <c r="A4" s="27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.7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8.7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12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2.5" x14ac:dyDescent="0.25">
      <c r="A8" s="10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2.5" x14ac:dyDescent="0.25">
      <c r="A9" s="12" t="s">
        <v>0</v>
      </c>
      <c r="B9" s="13"/>
      <c r="C9" s="14"/>
      <c r="D9" s="21" t="s">
        <v>4</v>
      </c>
      <c r="E9" s="9"/>
      <c r="F9" s="21" t="s">
        <v>5</v>
      </c>
      <c r="G9" s="8"/>
      <c r="H9" s="8"/>
      <c r="I9" s="8"/>
      <c r="J9" s="8"/>
      <c r="K9" s="8"/>
      <c r="L9" s="8"/>
      <c r="M9" s="9"/>
      <c r="N9" s="21" t="s">
        <v>6</v>
      </c>
      <c r="O9" s="8"/>
      <c r="P9" s="8"/>
      <c r="Q9" s="8"/>
      <c r="R9" s="8"/>
      <c r="S9" s="8"/>
      <c r="T9" s="8"/>
      <c r="U9" s="9"/>
    </row>
    <row r="10" spans="1:21" ht="12.5" x14ac:dyDescent="0.25">
      <c r="A10" s="15"/>
      <c r="B10" s="16"/>
      <c r="C10" s="17"/>
      <c r="D10" s="22" t="s">
        <v>7</v>
      </c>
      <c r="E10" s="9"/>
      <c r="F10" s="22" t="s">
        <v>8</v>
      </c>
      <c r="G10" s="9"/>
      <c r="H10" s="22" t="s">
        <v>9</v>
      </c>
      <c r="I10" s="9"/>
      <c r="J10" s="22" t="s">
        <v>10</v>
      </c>
      <c r="K10" s="9"/>
      <c r="L10" s="22" t="s">
        <v>7</v>
      </c>
      <c r="M10" s="9"/>
      <c r="N10" s="22" t="s">
        <v>8</v>
      </c>
      <c r="O10" s="9"/>
      <c r="P10" s="22" t="s">
        <v>9</v>
      </c>
      <c r="Q10" s="9"/>
      <c r="R10" s="22" t="s">
        <v>10</v>
      </c>
      <c r="S10" s="9"/>
      <c r="T10" s="22" t="s">
        <v>7</v>
      </c>
      <c r="U10" s="9"/>
    </row>
    <row r="11" spans="1:21" ht="12.5" x14ac:dyDescent="0.25">
      <c r="A11" s="18"/>
      <c r="B11" s="19"/>
      <c r="C11" s="20"/>
      <c r="D11" s="1" t="s">
        <v>11</v>
      </c>
      <c r="E11" s="1" t="s">
        <v>12</v>
      </c>
      <c r="F11" s="1" t="s">
        <v>11</v>
      </c>
      <c r="G11" s="1" t="s">
        <v>12</v>
      </c>
      <c r="H11" s="1" t="s">
        <v>11</v>
      </c>
      <c r="I11" s="1" t="s">
        <v>12</v>
      </c>
      <c r="J11" s="1" t="s">
        <v>11</v>
      </c>
      <c r="K11" s="1" t="s">
        <v>12</v>
      </c>
      <c r="L11" s="1" t="s">
        <v>11</v>
      </c>
      <c r="M11" s="1" t="s">
        <v>12</v>
      </c>
      <c r="N11" s="1" t="s">
        <v>11</v>
      </c>
      <c r="O11" s="1" t="s">
        <v>12</v>
      </c>
      <c r="P11" s="1" t="s">
        <v>11</v>
      </c>
      <c r="Q11" s="1" t="s">
        <v>12</v>
      </c>
      <c r="R11" s="1" t="s">
        <v>11</v>
      </c>
      <c r="S11" s="1" t="s">
        <v>12</v>
      </c>
      <c r="T11" s="1" t="s">
        <v>11</v>
      </c>
      <c r="U11" s="1" t="s">
        <v>12</v>
      </c>
    </row>
    <row r="12" spans="1:21" ht="12.5" x14ac:dyDescent="0.25">
      <c r="A12" s="7" t="s">
        <v>13</v>
      </c>
      <c r="B12" s="8"/>
      <c r="C12" s="9"/>
      <c r="D12" s="2">
        <v>380.54655210999999</v>
      </c>
      <c r="E12" s="2">
        <v>0</v>
      </c>
      <c r="F12" s="2">
        <v>381.51476759000002</v>
      </c>
      <c r="G12" s="2">
        <v>0</v>
      </c>
      <c r="H12" s="2">
        <v>400.76792155999999</v>
      </c>
      <c r="I12" s="2">
        <v>0</v>
      </c>
      <c r="J12" s="2">
        <v>400.46855189000001</v>
      </c>
      <c r="K12" s="2">
        <v>0</v>
      </c>
      <c r="L12" s="2">
        <v>396.20703018</v>
      </c>
      <c r="M12" s="2">
        <v>0</v>
      </c>
      <c r="N12" s="2">
        <v>394.76719609999998</v>
      </c>
      <c r="O12" s="2">
        <v>0</v>
      </c>
      <c r="P12" s="2">
        <v>396.90385293999998</v>
      </c>
      <c r="Q12" s="2">
        <v>0</v>
      </c>
      <c r="R12" s="4">
        <f>[1]Sheet1!$I$6</f>
        <v>274998153.00999999</v>
      </c>
      <c r="S12" s="4">
        <f>[1]Sheet1!$J$6</f>
        <v>0</v>
      </c>
      <c r="T12" s="4"/>
      <c r="U12" s="4"/>
    </row>
    <row r="13" spans="1:21" ht="12.5" x14ac:dyDescent="0.25">
      <c r="A13" s="7" t="s">
        <v>14</v>
      </c>
      <c r="B13" s="8"/>
      <c r="C13" s="9"/>
      <c r="D13" s="2">
        <v>16.409699750000001</v>
      </c>
      <c r="E13" s="2">
        <v>1.640969975</v>
      </c>
      <c r="F13" s="2">
        <v>16.444493210000001</v>
      </c>
      <c r="G13" s="2">
        <v>1.644449321</v>
      </c>
      <c r="H13" s="2">
        <v>16.302132050000001</v>
      </c>
      <c r="I13" s="2">
        <v>1.630213205</v>
      </c>
      <c r="J13" s="2">
        <v>16.296416199999999</v>
      </c>
      <c r="K13" s="2">
        <v>1.6296416199999999</v>
      </c>
      <c r="L13" s="2">
        <v>16.150945610000001</v>
      </c>
      <c r="M13" s="2">
        <v>1.615094561</v>
      </c>
      <c r="N13" s="2">
        <v>16.165520239999999</v>
      </c>
      <c r="O13" s="2">
        <v>1.616552024</v>
      </c>
      <c r="P13" s="2">
        <v>6.0241858700000002</v>
      </c>
      <c r="Q13" s="2">
        <v>0.60241858699999995</v>
      </c>
      <c r="R13" s="4">
        <f>[1]Sheet1!$I$7</f>
        <v>120671601.13</v>
      </c>
      <c r="S13" s="4">
        <f>[1]Sheet1!$J$7</f>
        <v>12067160.109999999</v>
      </c>
      <c r="T13" s="4"/>
      <c r="U13" s="4"/>
    </row>
    <row r="14" spans="1:21" ht="12.5" x14ac:dyDescent="0.25">
      <c r="A14" s="7" t="s">
        <v>15</v>
      </c>
      <c r="B14" s="8"/>
      <c r="C14" s="9"/>
      <c r="D14" s="2">
        <v>289.61527375999998</v>
      </c>
      <c r="E14" s="2">
        <v>57.923054751999999</v>
      </c>
      <c r="F14" s="2">
        <v>275.34938833000001</v>
      </c>
      <c r="G14" s="2">
        <v>55.069877665999996</v>
      </c>
      <c r="H14" s="2">
        <v>243.26039754999999</v>
      </c>
      <c r="I14" s="2">
        <v>48.65207951</v>
      </c>
      <c r="J14" s="2">
        <v>366.35869564000001</v>
      </c>
      <c r="K14" s="2">
        <v>73.271739127999993</v>
      </c>
      <c r="L14" s="2">
        <v>382.89596840000002</v>
      </c>
      <c r="M14" s="2">
        <v>76.579193680000003</v>
      </c>
      <c r="N14" s="2">
        <v>368.70013627999998</v>
      </c>
      <c r="O14" s="2">
        <v>73.740027256000005</v>
      </c>
      <c r="P14" s="2">
        <v>572.02075117000004</v>
      </c>
      <c r="Q14" s="2">
        <v>114.404150234</v>
      </c>
      <c r="R14" s="4">
        <f>[1]Sheet1!$I$8</f>
        <v>580414061.41999996</v>
      </c>
      <c r="S14" s="4">
        <f>[1]Sheet1!$J$8</f>
        <v>116082812.28</v>
      </c>
      <c r="T14" s="4"/>
      <c r="U14" s="4"/>
    </row>
    <row r="15" spans="1:21" ht="12.5" x14ac:dyDescent="0.25">
      <c r="A15" s="7" t="s">
        <v>16</v>
      </c>
      <c r="B15" s="8"/>
      <c r="C15" s="9"/>
      <c r="D15" s="2">
        <v>1213.5780413699999</v>
      </c>
      <c r="E15" s="2">
        <v>606.78902068499997</v>
      </c>
      <c r="F15" s="2">
        <v>1217.8724802700001</v>
      </c>
      <c r="G15" s="2">
        <v>608.93624013500005</v>
      </c>
      <c r="H15" s="2">
        <v>1289.24199746</v>
      </c>
      <c r="I15" s="2">
        <v>644.62099873</v>
      </c>
      <c r="J15" s="2">
        <v>1312.7208859</v>
      </c>
      <c r="K15" s="2">
        <v>656.36044294999999</v>
      </c>
      <c r="L15" s="2">
        <v>1321.3590239800001</v>
      </c>
      <c r="M15" s="2">
        <v>660.67951199000004</v>
      </c>
      <c r="N15" s="2">
        <v>1336.30333911</v>
      </c>
      <c r="O15" s="2">
        <v>668.15166955500001</v>
      </c>
      <c r="P15" s="2">
        <v>1369.91651417</v>
      </c>
      <c r="Q15" s="2">
        <v>684.95825708500001</v>
      </c>
      <c r="R15" s="4">
        <f>[1]Sheet1!$I$9</f>
        <v>124996255.95999999</v>
      </c>
      <c r="S15" s="4">
        <f>[1]Sheet1!$J$9</f>
        <v>43748689.590000004</v>
      </c>
      <c r="T15" s="4"/>
      <c r="U15" s="4"/>
    </row>
    <row r="16" spans="1:21" ht="12.5" x14ac:dyDescent="0.25">
      <c r="A16" s="7" t="s">
        <v>17</v>
      </c>
      <c r="B16" s="8"/>
      <c r="C16" s="9"/>
      <c r="D16" s="2">
        <v>752.36243187000002</v>
      </c>
      <c r="E16" s="2">
        <v>752.36243187000002</v>
      </c>
      <c r="F16" s="2">
        <v>751.10625374999995</v>
      </c>
      <c r="G16" s="2">
        <v>751.10625374999995</v>
      </c>
      <c r="H16" s="2">
        <v>653.95111304</v>
      </c>
      <c r="I16" s="2">
        <v>653.95111304</v>
      </c>
      <c r="J16" s="2">
        <v>690.34009203999994</v>
      </c>
      <c r="K16" s="2">
        <v>690.34009203999994</v>
      </c>
      <c r="L16" s="2">
        <v>729.65141545999995</v>
      </c>
      <c r="M16" s="2">
        <v>729.65141545999995</v>
      </c>
      <c r="N16" s="2">
        <v>707.77054807000002</v>
      </c>
      <c r="O16" s="2">
        <v>707.77054807000002</v>
      </c>
      <c r="P16" s="2">
        <v>745.88169151</v>
      </c>
      <c r="Q16" s="2">
        <v>745.88169151</v>
      </c>
      <c r="R16" s="4">
        <f>[1]Sheet1!$I$10</f>
        <v>1143421322.1300001</v>
      </c>
      <c r="S16" s="4">
        <f>[1]Sheet1!$J$10</f>
        <v>571710661.08000004</v>
      </c>
      <c r="T16" s="4"/>
      <c r="U16" s="4"/>
    </row>
    <row r="17" spans="1:21" ht="12.5" x14ac:dyDescent="0.25">
      <c r="A17" s="7" t="s">
        <v>18</v>
      </c>
      <c r="B17" s="8"/>
      <c r="C17" s="9"/>
      <c r="D17" s="2">
        <v>143.35262571000001</v>
      </c>
      <c r="E17" s="2">
        <v>179.19078213750001</v>
      </c>
      <c r="F17" s="2">
        <v>202.52728599</v>
      </c>
      <c r="G17" s="2">
        <v>253.15910748749999</v>
      </c>
      <c r="H17" s="2">
        <v>283.69304751999999</v>
      </c>
      <c r="I17" s="2">
        <v>354.61630939999998</v>
      </c>
      <c r="J17" s="2">
        <v>291.36099745000001</v>
      </c>
      <c r="K17" s="2">
        <v>364.20124681250002</v>
      </c>
      <c r="L17" s="2">
        <v>266.99895477000001</v>
      </c>
      <c r="M17" s="2">
        <v>333.7486934625</v>
      </c>
      <c r="N17" s="2">
        <v>312.57563658999999</v>
      </c>
      <c r="O17" s="2">
        <v>390.71954573750003</v>
      </c>
      <c r="P17" s="2">
        <v>354.45851262000002</v>
      </c>
      <c r="Q17" s="2">
        <v>443.07314077500001</v>
      </c>
      <c r="R17" s="4">
        <f>[1]Sheet1!$I$11</f>
        <v>828192336.25</v>
      </c>
      <c r="S17" s="4">
        <f>[1]Sheet1!$J$11</f>
        <v>828192336.25</v>
      </c>
      <c r="T17" s="4"/>
      <c r="U17" s="4"/>
    </row>
    <row r="18" spans="1:21" ht="13" thickBot="1" x14ac:dyDescent="0.3">
      <c r="A18" s="7" t="s">
        <v>19</v>
      </c>
      <c r="B18" s="8"/>
      <c r="C18" s="9"/>
      <c r="D18" s="2">
        <v>7.21896877</v>
      </c>
      <c r="E18" s="2">
        <v>10.828453155</v>
      </c>
      <c r="F18" s="2">
        <v>7.7409756500000002</v>
      </c>
      <c r="G18" s="2">
        <v>11.611463475000001</v>
      </c>
      <c r="H18" s="2">
        <v>7.4447667600000003</v>
      </c>
      <c r="I18" s="2">
        <v>11.16715014</v>
      </c>
      <c r="J18" s="2">
        <v>6.3319025800000004</v>
      </c>
      <c r="K18" s="2">
        <v>9.4978538700000001</v>
      </c>
      <c r="L18" s="2">
        <v>7.5742101599999998</v>
      </c>
      <c r="M18" s="2">
        <v>11.36131524</v>
      </c>
      <c r="N18" s="2">
        <v>7.6463920600000002</v>
      </c>
      <c r="O18" s="2">
        <v>11.46958809</v>
      </c>
      <c r="P18" s="2">
        <v>7.4139269800000003</v>
      </c>
      <c r="Q18" s="2">
        <v>11.120890470000001</v>
      </c>
      <c r="R18" s="4">
        <f>[1]Sheet1!$I$12</f>
        <v>436834304.81999999</v>
      </c>
      <c r="S18" s="4">
        <f>[1]Sheet1!$J$12</f>
        <v>546042881.02999997</v>
      </c>
      <c r="T18" s="4"/>
      <c r="U18" s="4"/>
    </row>
    <row r="19" spans="1:21" ht="13" thickBot="1" x14ac:dyDescent="0.3">
      <c r="A19" s="7" t="s">
        <v>25</v>
      </c>
      <c r="B19" s="8"/>
      <c r="C19" s="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>
        <f>[1]Sheet1!$I$13</f>
        <v>26614634.109999999</v>
      </c>
      <c r="S19" s="4">
        <f>[1]Sheet1!$J$13</f>
        <v>39921951.159999996</v>
      </c>
      <c r="T19" s="4"/>
      <c r="U19" s="4"/>
    </row>
    <row r="20" spans="1:21" ht="13" thickBot="1" x14ac:dyDescent="0.3">
      <c r="A20" s="7" t="s">
        <v>26</v>
      </c>
      <c r="B20" s="8"/>
      <c r="C20" s="9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>
        <f>[1]Sheet1!$I$14</f>
        <v>0</v>
      </c>
      <c r="S20" s="4">
        <f>[1]Sheet1!$J$14</f>
        <v>0</v>
      </c>
      <c r="T20" s="4"/>
      <c r="U20" s="4"/>
    </row>
    <row r="21" spans="1:21" ht="13" thickBot="1" x14ac:dyDescent="0.3">
      <c r="A21" s="7" t="s">
        <v>27</v>
      </c>
      <c r="B21" s="8"/>
      <c r="C21" s="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>
        <f>[1]Sheet1!$I$15</f>
        <v>0</v>
      </c>
      <c r="S21" s="4">
        <f>[1]Sheet1!$J$15</f>
        <v>0</v>
      </c>
      <c r="T21" s="4"/>
      <c r="U21" s="4"/>
    </row>
    <row r="22" spans="1:21" ht="13" thickBot="1" x14ac:dyDescent="0.3">
      <c r="A22" s="7" t="s">
        <v>20</v>
      </c>
      <c r="B22" s="8"/>
      <c r="C22" s="9"/>
      <c r="D22" s="2">
        <v>2803.0835933399999</v>
      </c>
      <c r="E22" s="2">
        <v>1608.7347125745</v>
      </c>
      <c r="F22" s="2">
        <v>2852.5556447899999</v>
      </c>
      <c r="G22" s="2">
        <v>1681.5273918344999</v>
      </c>
      <c r="H22" s="2">
        <v>2894.6613759400002</v>
      </c>
      <c r="I22" s="2">
        <v>1714.637864025</v>
      </c>
      <c r="J22" s="2">
        <v>3083.8775417000002</v>
      </c>
      <c r="K22" s="2">
        <v>1795.3010164205</v>
      </c>
      <c r="L22" s="2">
        <v>3120.83754856</v>
      </c>
      <c r="M22" s="2">
        <v>1813.6352243935</v>
      </c>
      <c r="N22" s="2">
        <v>3143.92876845</v>
      </c>
      <c r="O22" s="2">
        <v>1853.4679307325</v>
      </c>
      <c r="P22" s="2">
        <v>3452.61943526</v>
      </c>
      <c r="Q22" s="2">
        <v>2000.040548661</v>
      </c>
      <c r="R22" s="4">
        <f>SUM(R12:R21)</f>
        <v>3536142668.8300004</v>
      </c>
      <c r="S22" s="4">
        <f>SUM(S12:S21)</f>
        <v>2157766491.5</v>
      </c>
      <c r="T22" s="4"/>
      <c r="U22" s="4"/>
    </row>
    <row r="23" spans="1:21" ht="12.5" x14ac:dyDescent="0.25">
      <c r="A23" s="7" t="s">
        <v>21</v>
      </c>
      <c r="B23" s="8"/>
      <c r="C23" s="9"/>
      <c r="D23" s="2">
        <v>20.435449250000001</v>
      </c>
      <c r="E23" s="2">
        <v>0</v>
      </c>
      <c r="F23" s="2">
        <v>26.289614619999998</v>
      </c>
      <c r="G23" s="2">
        <v>0</v>
      </c>
      <c r="H23" s="2">
        <v>22.60499678</v>
      </c>
      <c r="I23" s="2">
        <v>0</v>
      </c>
      <c r="J23" s="2">
        <v>21.86135866</v>
      </c>
      <c r="K23" s="2">
        <v>0</v>
      </c>
      <c r="L23" s="2">
        <v>20.527992399999999</v>
      </c>
      <c r="M23" s="2">
        <v>0</v>
      </c>
      <c r="N23" s="2">
        <v>22.805185120000001</v>
      </c>
      <c r="O23" s="2">
        <v>0</v>
      </c>
      <c r="P23" s="2">
        <v>22.143178649999999</v>
      </c>
      <c r="Q23" s="2">
        <v>0</v>
      </c>
      <c r="R23" s="4">
        <f>[1]Sheet1!$I$17*-1</f>
        <v>19327503.75</v>
      </c>
      <c r="S23" s="4">
        <v>0</v>
      </c>
      <c r="T23" s="4"/>
      <c r="U23" s="4"/>
    </row>
    <row r="24" spans="1:21" ht="12.5" x14ac:dyDescent="0.25">
      <c r="A24" s="7" t="s">
        <v>22</v>
      </c>
      <c r="B24" s="8"/>
      <c r="C24" s="9"/>
      <c r="D24" s="2">
        <v>2782.6481440900002</v>
      </c>
      <c r="E24" s="2">
        <v>1588.2992633245001</v>
      </c>
      <c r="F24" s="2">
        <v>2826.2660301699998</v>
      </c>
      <c r="G24" s="2">
        <v>1655.2377772145001</v>
      </c>
      <c r="H24" s="2">
        <v>2872.0563791599998</v>
      </c>
      <c r="I24" s="2">
        <v>1692.032867245</v>
      </c>
      <c r="J24" s="2">
        <v>3062.0161830400002</v>
      </c>
      <c r="K24" s="2">
        <v>1773.4396577605</v>
      </c>
      <c r="L24" s="2">
        <v>3100.3095561599998</v>
      </c>
      <c r="M24" s="2">
        <v>1793.1072319934999</v>
      </c>
      <c r="N24" s="2">
        <v>3121.1235833300002</v>
      </c>
      <c r="O24" s="2">
        <v>1830.6627456125</v>
      </c>
      <c r="P24" s="2">
        <v>3430.4762566099998</v>
      </c>
      <c r="Q24" s="2">
        <v>1977.897370011</v>
      </c>
      <c r="R24" s="4">
        <f>R22-R23</f>
        <v>3516815165.0800004</v>
      </c>
      <c r="S24" s="4">
        <f>S22-R23</f>
        <v>2138438987.75</v>
      </c>
      <c r="T24" s="4"/>
      <c r="U24" s="4"/>
    </row>
    <row r="25" spans="1:21" ht="12.5" x14ac:dyDescent="0.25">
      <c r="A25" s="7" t="s">
        <v>23</v>
      </c>
      <c r="B25" s="8"/>
      <c r="C25" s="9"/>
      <c r="D25" s="2">
        <v>283.99389717999998</v>
      </c>
      <c r="E25" s="2">
        <v>0</v>
      </c>
      <c r="F25" s="2">
        <v>287.63793887999998</v>
      </c>
      <c r="G25" s="2">
        <v>0</v>
      </c>
      <c r="H25" s="2">
        <v>294.71714055000001</v>
      </c>
      <c r="I25" s="2">
        <v>0</v>
      </c>
      <c r="J25" s="2">
        <v>299.40436475000001</v>
      </c>
      <c r="K25" s="2">
        <v>0</v>
      </c>
      <c r="L25" s="2">
        <v>304.44350163000001</v>
      </c>
      <c r="M25" s="2">
        <v>0</v>
      </c>
      <c r="N25" s="2">
        <v>306.00042159999998</v>
      </c>
      <c r="O25" s="2">
        <v>0</v>
      </c>
      <c r="P25" s="2">
        <v>306.53409445</v>
      </c>
      <c r="Q25" s="2">
        <v>0</v>
      </c>
      <c r="R25" s="4">
        <v>306861712.77000004</v>
      </c>
      <c r="S25" s="4">
        <v>0</v>
      </c>
      <c r="T25" s="4"/>
      <c r="U25" s="4"/>
    </row>
    <row r="26" spans="1:21" ht="12.5" x14ac:dyDescent="0.25">
      <c r="A26" s="7" t="s">
        <v>24</v>
      </c>
      <c r="B26" s="8"/>
      <c r="C26" s="9"/>
      <c r="D26" s="2">
        <v>0</v>
      </c>
      <c r="E26" s="2">
        <v>17.880377063548998</v>
      </c>
      <c r="F26" s="2">
        <v>0</v>
      </c>
      <c r="G26" s="2">
        <v>17.377439231966001</v>
      </c>
      <c r="H26" s="2">
        <v>0</v>
      </c>
      <c r="I26" s="2">
        <v>17.417932373256001</v>
      </c>
      <c r="J26" s="2">
        <v>0</v>
      </c>
      <c r="K26" s="2">
        <v>16.882692537059999</v>
      </c>
      <c r="L26" s="2">
        <v>0</v>
      </c>
      <c r="M26" s="2">
        <v>16.978544071317</v>
      </c>
      <c r="N26" s="2">
        <v>0</v>
      </c>
      <c r="O26" s="2">
        <v>16.715280973154002</v>
      </c>
      <c r="P26" s="2">
        <v>0</v>
      </c>
      <c r="Q26" s="2">
        <v>15.497977756464</v>
      </c>
      <c r="R26" s="2">
        <v>0</v>
      </c>
      <c r="S26" s="2">
        <f>(R25/S24)*100</f>
        <v>14.349799761781865</v>
      </c>
      <c r="T26" s="2"/>
      <c r="U26" s="6"/>
    </row>
    <row r="28" spans="1:21" ht="12.75" customHeight="1" x14ac:dyDescent="0.25">
      <c r="P28" s="3"/>
      <c r="Q28" s="5"/>
      <c r="R28" s="5"/>
    </row>
    <row r="29" spans="1:21" ht="12.75" customHeight="1" x14ac:dyDescent="0.25">
      <c r="O29" s="3"/>
      <c r="P29" s="3"/>
    </row>
    <row r="30" spans="1:21" ht="12.75" customHeight="1" x14ac:dyDescent="0.25">
      <c r="P30" s="3"/>
    </row>
    <row r="31" spans="1:21" ht="12.75" customHeight="1" x14ac:dyDescent="0.25">
      <c r="P31" s="3"/>
    </row>
    <row r="32" spans="1:21" ht="12.75" customHeight="1" x14ac:dyDescent="0.25">
      <c r="P32" s="3"/>
    </row>
    <row r="33" spans="16:16" ht="12.75" customHeight="1" x14ac:dyDescent="0.25">
      <c r="P33" s="3"/>
    </row>
    <row r="34" spans="16:16" ht="12.75" customHeight="1" x14ac:dyDescent="0.25">
      <c r="P34" s="3"/>
    </row>
    <row r="35" spans="16:16" ht="12.75" customHeight="1" x14ac:dyDescent="0.25">
      <c r="P35" s="3"/>
    </row>
    <row r="36" spans="16:16" ht="12.75" customHeight="1" x14ac:dyDescent="0.25">
      <c r="P36" s="3"/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22:C22"/>
    <mergeCell ref="A23:C23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2017-03-23T13:23:54Z</dcterms:created>
  <dcterms:modified xsi:type="dcterms:W3CDTF">2017-05-23T14:53:51Z</dcterms:modified>
</cp:coreProperties>
</file>