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ALANCES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<sst xmlns="http://schemas.openxmlformats.org/spreadsheetml/2006/main" count="73" uniqueCount="59">
  <si>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BALANCE DE SITUACION</t>
  </si>
  <si>
    <t>DICIEMBRE :2000, 2001 Y 2002</t>
  </si>
  <si>
    <t>(En millones de Balboas)</t>
  </si>
  <si>
    <t>Var. Dic. 02/Dic. 01</t>
  </si>
  <si>
    <t xml:space="preserve"> </t>
  </si>
  <si>
    <t>Diciembre</t>
  </si>
  <si>
    <t>Absoluta</t>
  </si>
  <si>
    <t>%</t>
  </si>
  <si>
    <t>I.</t>
  </si>
  <si>
    <t>ACTIVOS LIQUIDOS</t>
  </si>
  <si>
    <t xml:space="preserve">     Depósitos Internos en Bancos</t>
  </si>
  <si>
    <t xml:space="preserve">          A la Vista</t>
  </si>
  <si>
    <t xml:space="preserve">          A Plazo</t>
  </si>
  <si>
    <t xml:space="preserve">      Depósitos Externos en Bancos    </t>
  </si>
  <si>
    <t xml:space="preserve">     Otros               </t>
  </si>
  <si>
    <t>II.</t>
  </si>
  <si>
    <t>CARTERA CREDITICIA</t>
  </si>
  <si>
    <t xml:space="preserve">       Interna</t>
  </si>
  <si>
    <t xml:space="preserve">       Externa</t>
  </si>
  <si>
    <t>III.</t>
  </si>
  <si>
    <t>INVERSIONES EN VALORES</t>
  </si>
  <si>
    <t xml:space="preserve">       Internas</t>
  </si>
  <si>
    <t xml:space="preserve">       Externas</t>
  </si>
  <si>
    <t>IV.</t>
  </si>
  <si>
    <t>OTROS ACTIVOS</t>
  </si>
  <si>
    <t xml:space="preserve">       Internos</t>
  </si>
  <si>
    <t>ACTIVO TOTAL</t>
  </si>
  <si>
    <t>Depósitos</t>
  </si>
  <si>
    <t xml:space="preserve">           De Particulares</t>
  </si>
  <si>
    <t xml:space="preserve">               A la Vista</t>
  </si>
  <si>
    <t xml:space="preserve">               A Plazo</t>
  </si>
  <si>
    <t xml:space="preserve">               De Ahorros</t>
  </si>
  <si>
    <t xml:space="preserve">           De Bancos</t>
  </si>
  <si>
    <t xml:space="preserve">        Externos</t>
  </si>
  <si>
    <t xml:space="preserve">            De Particulares      </t>
  </si>
  <si>
    <t xml:space="preserve">             De Bancos</t>
  </si>
  <si>
    <t xml:space="preserve">                A la Vista</t>
  </si>
  <si>
    <t xml:space="preserve">                A Plazo</t>
  </si>
  <si>
    <t>II</t>
  </si>
  <si>
    <t>OBLIGACIONES</t>
  </si>
  <si>
    <t xml:space="preserve">        Internas   </t>
  </si>
  <si>
    <t xml:space="preserve">        Externas</t>
  </si>
  <si>
    <t>OTROS PASIVOS</t>
  </si>
  <si>
    <t xml:space="preserve">        Internos</t>
  </si>
  <si>
    <t>PATRIMONIO</t>
  </si>
  <si>
    <t xml:space="preserve">         Capital   </t>
  </si>
  <si>
    <t xml:space="preserve">         Reservas de Capital</t>
  </si>
  <si>
    <t xml:space="preserve">         Otras Reservas</t>
  </si>
  <si>
    <t xml:space="preserve">         Utilidad de períodos anteriores</t>
  </si>
  <si>
    <t xml:space="preserve">         Gan/Perd en Inv. Dis para la Venta</t>
  </si>
  <si>
    <t xml:space="preserve">         Utilidad del período</t>
  </si>
  <si>
    <t>PASIVO Y PATRIMONIO, TOTAL</t>
  </si>
  <si>
    <t>(P)  Cifras Preliminares.</t>
  </si>
  <si>
    <t>Cuentas</t>
  </si>
  <si>
    <t xml:space="preserve">           Oficiales</t>
  </si>
  <si>
    <t xml:space="preserve">      Externos</t>
  </si>
  <si>
    <t>BANCA PANAMEÑA PRIVADA</t>
  </si>
  <si>
    <t>FUENTE:  Entidades Bancarias Panameñas Privadas.</t>
  </si>
  <si>
    <t>Cuadro No. 8</t>
  </si>
</sst>
</file>

<file path=xl/styles.xml><?xml version="1.0" encoding="utf-8"?>
<styleSheet xmlns="http://schemas.openxmlformats.org/spreadsheetml/2006/main">
  <numFmts count="5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&quot;#,##0_);\(&quot;B&quot;#,##0\)"/>
    <numFmt numFmtId="187" formatCode="&quot;B&quot;#,##0_);[Red]\(&quot;B&quot;#,##0\)"/>
    <numFmt numFmtId="188" formatCode="&quot;B&quot;#,##0.00_);\(&quot;B&quot;#,##0.00\)"/>
    <numFmt numFmtId="189" formatCode="&quot;B&quot;#,##0.00_);[Red]\(&quot;B&quot;#,##0.00\)"/>
    <numFmt numFmtId="190" formatCode="_(&quot;B&quot;* #,##0_);_(&quot;B&quot;* \(#,##0\);_(&quot;B&quot;* &quot;-&quot;_);_(@_)"/>
    <numFmt numFmtId="191" formatCode="_(&quot;B&quot;* #,##0.00_);_(&quot;B&quot;* \(#,##0.00\);_(&quot;B&quot;* &quot;-&quot;??_);_(@_)"/>
    <numFmt numFmtId="192" formatCode="&quot;B/.&quot;\ #,##0;&quot;B/.&quot;\ \-#,##0"/>
    <numFmt numFmtId="193" formatCode="&quot;B/.&quot;\ #,##0;[Red]&quot;B/.&quot;\ \-#,##0"/>
    <numFmt numFmtId="194" formatCode="&quot;B/.&quot;\ #,##0.00;&quot;B/.&quot;\ \-#,##0.00"/>
    <numFmt numFmtId="195" formatCode="&quot;B/.&quot;\ #,##0.00;[Red]&quot;B/.&quot;\ \-#,##0.00"/>
    <numFmt numFmtId="196" formatCode="_ &quot;B/.&quot;\ * #,##0_ ;_ &quot;B/.&quot;\ * \-#,##0_ ;_ &quot;B/.&quot;\ * &quot;-&quot;_ ;_ @_ "/>
    <numFmt numFmtId="197" formatCode="_ * #,##0_ ;_ * \-#,##0_ ;_ * &quot;-&quot;_ ;_ @_ "/>
    <numFmt numFmtId="198" formatCode="_ &quot;B/.&quot;\ * #,##0.00_ ;_ &quot;B/.&quot;\ * \-#,##0.00_ ;_ &quot;B/.&quot;\ * &quot;-&quot;??_ ;_ @_ "/>
    <numFmt numFmtId="199" formatCode="_ * #,##0.00_ ;_ * \-#,##0.00_ ;_ * &quot;-&quot;??_ ;_ @_ "/>
    <numFmt numFmtId="200" formatCode="0.0"/>
    <numFmt numFmtId="201" formatCode="#,##0.0"/>
    <numFmt numFmtId="202" formatCode="#,##0.000"/>
    <numFmt numFmtId="203" formatCode="#,##0.0_);[Red]\(#,##0.0\)"/>
    <numFmt numFmtId="204" formatCode="_(* #,##0_);_(* \(#,##0\);_(* &quot;-&quot;??_);_(@_)"/>
    <numFmt numFmtId="205" formatCode="0.0%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8" fontId="5" fillId="0" borderId="12" xfId="46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46" applyNumberFormat="1" applyFont="1" applyBorder="1" applyAlignment="1">
      <alignment/>
    </xf>
    <xf numFmtId="201" fontId="5" fillId="0" borderId="11" xfId="46" applyNumberFormat="1" applyFont="1" applyBorder="1" applyAlignment="1">
      <alignment/>
    </xf>
    <xf numFmtId="0" fontId="5" fillId="0" borderId="11" xfId="0" applyFont="1" applyBorder="1" applyAlignment="1">
      <alignment horizontal="centerContinuous"/>
    </xf>
    <xf numFmtId="3" fontId="5" fillId="0" borderId="11" xfId="0" applyNumberFormat="1" applyFont="1" applyFill="1" applyBorder="1" applyAlignment="1">
      <alignment/>
    </xf>
    <xf numFmtId="38" fontId="5" fillId="0" borderId="11" xfId="46" applyNumberFormat="1" applyFont="1" applyBorder="1" applyAlignment="1">
      <alignment/>
    </xf>
    <xf numFmtId="204" fontId="5" fillId="0" borderId="11" xfId="46" applyNumberFormat="1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4" fillId="0" borderId="11" xfId="0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8" fontId="4" fillId="0" borderId="12" xfId="46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8" fontId="4" fillId="0" borderId="11" xfId="46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4</xdr:row>
      <xdr:rowOff>104775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.421875" style="2" customWidth="1"/>
    <col min="2" max="2" width="33.8515625" style="2" customWidth="1"/>
    <col min="3" max="3" width="10.28125" style="2" bestFit="1" customWidth="1"/>
    <col min="4" max="4" width="10.8515625" style="2" bestFit="1" customWidth="1"/>
    <col min="5" max="5" width="10.8515625" style="2" customWidth="1"/>
    <col min="6" max="6" width="9.421875" style="2" customWidth="1"/>
    <col min="7" max="7" width="10.421875" style="2" customWidth="1"/>
    <col min="8" max="16384" width="9.140625" style="2" customWidth="1"/>
  </cols>
  <sheetData>
    <row r="1" spans="2:7" ht="13.5" customHeight="1">
      <c r="B1" s="1"/>
      <c r="C1" s="1"/>
      <c r="D1" s="1" t="s">
        <v>58</v>
      </c>
      <c r="F1" s="1"/>
      <c r="G1" s="1"/>
    </row>
    <row r="2" spans="2:7" ht="11.25">
      <c r="B2" s="1"/>
      <c r="C2" s="1"/>
      <c r="D2" s="1" t="s">
        <v>0</v>
      </c>
      <c r="F2" s="1"/>
      <c r="G2" s="1"/>
    </row>
    <row r="3" spans="2:7" ht="12" customHeight="1">
      <c r="B3" s="1"/>
      <c r="C3" s="1"/>
      <c r="D3" s="1" t="s">
        <v>56</v>
      </c>
      <c r="F3" s="1"/>
      <c r="G3" s="1"/>
    </row>
    <row r="4" spans="2:7" ht="14.25" customHeight="1">
      <c r="B4" s="3"/>
      <c r="C4" s="3"/>
      <c r="D4" s="3" t="s">
        <v>1</v>
      </c>
      <c r="F4" s="3"/>
      <c r="G4" s="3"/>
    </row>
    <row r="5" spans="2:7" ht="14.25" customHeight="1">
      <c r="B5" s="29"/>
      <c r="C5" s="29"/>
      <c r="D5" s="29" t="s">
        <v>2</v>
      </c>
      <c r="F5" s="29"/>
      <c r="G5" s="29"/>
    </row>
    <row r="6" spans="1:7" ht="14.25" customHeight="1">
      <c r="A6" s="3"/>
      <c r="B6" s="3"/>
      <c r="C6" s="3"/>
      <c r="D6" s="3"/>
      <c r="E6" s="3"/>
      <c r="F6" s="3"/>
      <c r="G6" s="3"/>
    </row>
    <row r="8" spans="1:7" ht="11.25">
      <c r="A8" s="4"/>
      <c r="B8" s="5" t="s">
        <v>53</v>
      </c>
      <c r="C8" s="6">
        <v>2000</v>
      </c>
      <c r="D8" s="7">
        <v>2001</v>
      </c>
      <c r="E8" s="7">
        <v>2002</v>
      </c>
      <c r="F8" s="30" t="s">
        <v>3</v>
      </c>
      <c r="G8" s="30"/>
    </row>
    <row r="9" spans="1:7" ht="11.25">
      <c r="A9" s="8"/>
      <c r="B9" s="9"/>
      <c r="C9" s="6" t="s">
        <v>5</v>
      </c>
      <c r="D9" s="6" t="s">
        <v>5</v>
      </c>
      <c r="E9" s="6" t="s">
        <v>5</v>
      </c>
      <c r="F9" s="10" t="s">
        <v>6</v>
      </c>
      <c r="G9" s="10" t="s">
        <v>7</v>
      </c>
    </row>
    <row r="10" spans="1:7" ht="11.25">
      <c r="A10" s="8"/>
      <c r="B10" s="11" t="s">
        <v>9</v>
      </c>
      <c r="C10" s="12">
        <f>C11+C14+C17</f>
        <v>2439</v>
      </c>
      <c r="D10" s="13">
        <f>D11+D14+D17</f>
        <v>1996</v>
      </c>
      <c r="E10" s="14">
        <f>E11+E14+E17</f>
        <v>1614</v>
      </c>
      <c r="F10" s="15">
        <f aca="true" t="shared" si="0" ref="F10:F41">+E10-D10</f>
        <v>-382</v>
      </c>
      <c r="G10" s="16">
        <f aca="true" t="shared" si="1" ref="G10:G29">(E10/D10-1)*100</f>
        <v>-19.138276553106216</v>
      </c>
    </row>
    <row r="11" spans="1:7" ht="11.25">
      <c r="A11" s="17"/>
      <c r="B11" s="11" t="s">
        <v>10</v>
      </c>
      <c r="C11" s="12">
        <f>C12+C13</f>
        <v>1127</v>
      </c>
      <c r="D11" s="13">
        <f>D12+D13</f>
        <v>838</v>
      </c>
      <c r="E11" s="14">
        <f>E12+E13</f>
        <v>483</v>
      </c>
      <c r="F11" s="15">
        <f t="shared" si="0"/>
        <v>-355</v>
      </c>
      <c r="G11" s="16">
        <f t="shared" si="1"/>
        <v>-42.362768496420045</v>
      </c>
    </row>
    <row r="12" spans="1:7" ht="11.25">
      <c r="A12" s="17"/>
      <c r="B12" s="11" t="s">
        <v>11</v>
      </c>
      <c r="C12" s="18">
        <v>104</v>
      </c>
      <c r="D12" s="19">
        <v>86</v>
      </c>
      <c r="E12" s="20">
        <v>81</v>
      </c>
      <c r="F12" s="15">
        <f t="shared" si="0"/>
        <v>-5</v>
      </c>
      <c r="G12" s="16">
        <f t="shared" si="1"/>
        <v>-5.813953488372093</v>
      </c>
    </row>
    <row r="13" spans="1:7" ht="11.25">
      <c r="A13" s="17"/>
      <c r="B13" s="11" t="s">
        <v>12</v>
      </c>
      <c r="C13" s="18">
        <v>1023</v>
      </c>
      <c r="D13" s="19">
        <v>752</v>
      </c>
      <c r="E13" s="20">
        <v>402</v>
      </c>
      <c r="F13" s="15">
        <f t="shared" si="0"/>
        <v>-350</v>
      </c>
      <c r="G13" s="16">
        <f t="shared" si="1"/>
        <v>-46.54255319148937</v>
      </c>
    </row>
    <row r="14" spans="1:7" ht="11.25">
      <c r="A14" s="17"/>
      <c r="B14" s="11" t="s">
        <v>13</v>
      </c>
      <c r="C14" s="12">
        <f>C15+C16</f>
        <v>1093</v>
      </c>
      <c r="D14" s="13">
        <f>D15+D16</f>
        <v>1012</v>
      </c>
      <c r="E14" s="14">
        <f>E15+E16</f>
        <v>1001</v>
      </c>
      <c r="F14" s="15">
        <f t="shared" si="0"/>
        <v>-11</v>
      </c>
      <c r="G14" s="16">
        <f t="shared" si="1"/>
        <v>-1.0869565217391353</v>
      </c>
    </row>
    <row r="15" spans="1:7" ht="11.25">
      <c r="A15" s="17"/>
      <c r="B15" s="11" t="s">
        <v>11</v>
      </c>
      <c r="C15" s="18">
        <v>96</v>
      </c>
      <c r="D15" s="19">
        <v>100</v>
      </c>
      <c r="E15" s="20">
        <v>80</v>
      </c>
      <c r="F15" s="15">
        <f t="shared" si="0"/>
        <v>-20</v>
      </c>
      <c r="G15" s="16">
        <f t="shared" si="1"/>
        <v>-19.999999999999996</v>
      </c>
    </row>
    <row r="16" spans="1:7" ht="11.25">
      <c r="A16" s="17"/>
      <c r="B16" s="11" t="s">
        <v>12</v>
      </c>
      <c r="C16" s="18">
        <v>997</v>
      </c>
      <c r="D16" s="19">
        <v>912</v>
      </c>
      <c r="E16" s="20">
        <v>921</v>
      </c>
      <c r="F16" s="15">
        <f t="shared" si="0"/>
        <v>9</v>
      </c>
      <c r="G16" s="16">
        <f t="shared" si="1"/>
        <v>0.9868421052631637</v>
      </c>
    </row>
    <row r="17" spans="1:7" ht="11.25">
      <c r="A17" s="17"/>
      <c r="B17" s="21" t="s">
        <v>14</v>
      </c>
      <c r="C17" s="18">
        <v>219</v>
      </c>
      <c r="D17" s="19">
        <v>146</v>
      </c>
      <c r="E17" s="20">
        <v>130</v>
      </c>
      <c r="F17" s="15">
        <f t="shared" si="0"/>
        <v>-16</v>
      </c>
      <c r="G17" s="16">
        <f t="shared" si="1"/>
        <v>-10.95890410958904</v>
      </c>
    </row>
    <row r="18" spans="1:7" ht="11.25">
      <c r="A18" s="17" t="s">
        <v>15</v>
      </c>
      <c r="B18" s="11" t="s">
        <v>16</v>
      </c>
      <c r="C18" s="12">
        <f>C19+C20</f>
        <v>6188</v>
      </c>
      <c r="D18" s="13">
        <f>D19+D20</f>
        <v>6097</v>
      </c>
      <c r="E18" s="14">
        <f>E19+E20</f>
        <v>5892</v>
      </c>
      <c r="F18" s="15">
        <f t="shared" si="0"/>
        <v>-205</v>
      </c>
      <c r="G18" s="16">
        <f t="shared" si="1"/>
        <v>-3.3623093324585906</v>
      </c>
    </row>
    <row r="19" spans="1:7" ht="11.25">
      <c r="A19" s="17"/>
      <c r="B19" s="11" t="s">
        <v>17</v>
      </c>
      <c r="C19" s="18">
        <v>5867</v>
      </c>
      <c r="D19" s="19">
        <v>5826</v>
      </c>
      <c r="E19" s="20">
        <v>5614</v>
      </c>
      <c r="F19" s="15">
        <f t="shared" si="0"/>
        <v>-212</v>
      </c>
      <c r="G19" s="16">
        <f t="shared" si="1"/>
        <v>-3.6388602814967363</v>
      </c>
    </row>
    <row r="20" spans="1:7" ht="11.25">
      <c r="A20" s="17"/>
      <c r="B20" s="11" t="s">
        <v>18</v>
      </c>
      <c r="C20" s="18">
        <v>321</v>
      </c>
      <c r="D20" s="19">
        <v>271</v>
      </c>
      <c r="E20" s="20">
        <v>278</v>
      </c>
      <c r="F20" s="15">
        <f t="shared" si="0"/>
        <v>7</v>
      </c>
      <c r="G20" s="16">
        <f t="shared" si="1"/>
        <v>2.583025830258312</v>
      </c>
    </row>
    <row r="21" spans="1:7" ht="11.25">
      <c r="A21" s="17" t="s">
        <v>19</v>
      </c>
      <c r="B21" s="11" t="s">
        <v>20</v>
      </c>
      <c r="C21" s="12">
        <f>C22+C23</f>
        <v>2099</v>
      </c>
      <c r="D21" s="13">
        <f>D22+D23</f>
        <v>2338</v>
      </c>
      <c r="E21" s="14">
        <f>E22+E23</f>
        <v>2560</v>
      </c>
      <c r="F21" s="15">
        <f t="shared" si="0"/>
        <v>222</v>
      </c>
      <c r="G21" s="16">
        <f t="shared" si="1"/>
        <v>9.49529512403764</v>
      </c>
    </row>
    <row r="22" spans="1:7" ht="11.25">
      <c r="A22" s="17"/>
      <c r="B22" s="11" t="s">
        <v>21</v>
      </c>
      <c r="C22" s="18">
        <v>1277</v>
      </c>
      <c r="D22" s="19">
        <v>1299</v>
      </c>
      <c r="E22" s="20">
        <v>1236</v>
      </c>
      <c r="F22" s="15">
        <f t="shared" si="0"/>
        <v>-63</v>
      </c>
      <c r="G22" s="16">
        <f t="shared" si="1"/>
        <v>-4.84988452655889</v>
      </c>
    </row>
    <row r="23" spans="1:7" ht="11.25">
      <c r="A23" s="17"/>
      <c r="B23" s="11" t="s">
        <v>22</v>
      </c>
      <c r="C23" s="18">
        <v>822</v>
      </c>
      <c r="D23" s="19">
        <v>1039</v>
      </c>
      <c r="E23" s="20">
        <v>1324</v>
      </c>
      <c r="F23" s="15">
        <f t="shared" si="0"/>
        <v>285</v>
      </c>
      <c r="G23" s="16">
        <f t="shared" si="1"/>
        <v>27.43022136669875</v>
      </c>
    </row>
    <row r="24" spans="1:7" ht="11.25">
      <c r="A24" s="17" t="s">
        <v>23</v>
      </c>
      <c r="B24" s="11" t="s">
        <v>24</v>
      </c>
      <c r="C24" s="12">
        <f>C25+C26</f>
        <v>511</v>
      </c>
      <c r="D24" s="13">
        <f>D25+D26</f>
        <v>563</v>
      </c>
      <c r="E24" s="14">
        <f>E25+E26</f>
        <v>660</v>
      </c>
      <c r="F24" s="15">
        <f t="shared" si="0"/>
        <v>97</v>
      </c>
      <c r="G24" s="16">
        <f t="shared" si="1"/>
        <v>17.22912966252221</v>
      </c>
    </row>
    <row r="25" spans="1:7" ht="11.25">
      <c r="A25" s="17"/>
      <c r="B25" s="11" t="s">
        <v>25</v>
      </c>
      <c r="C25" s="18">
        <v>483</v>
      </c>
      <c r="D25" s="19">
        <v>537</v>
      </c>
      <c r="E25" s="20">
        <v>640</v>
      </c>
      <c r="F25" s="15">
        <f t="shared" si="0"/>
        <v>103</v>
      </c>
      <c r="G25" s="16">
        <f t="shared" si="1"/>
        <v>19.180633147113603</v>
      </c>
    </row>
    <row r="26" spans="1:7" ht="11.25">
      <c r="A26" s="17"/>
      <c r="B26" s="21" t="s">
        <v>55</v>
      </c>
      <c r="C26" s="18">
        <v>28</v>
      </c>
      <c r="D26" s="19">
        <v>26</v>
      </c>
      <c r="E26" s="20">
        <v>20</v>
      </c>
      <c r="F26" s="15">
        <f t="shared" si="0"/>
        <v>-6</v>
      </c>
      <c r="G26" s="16">
        <f t="shared" si="1"/>
        <v>-23.076923076923073</v>
      </c>
    </row>
    <row r="27" spans="1:7" ht="16.5" customHeight="1">
      <c r="A27" s="17"/>
      <c r="B27" s="22" t="s">
        <v>26</v>
      </c>
      <c r="C27" s="23">
        <f>C10+C18+C21+C24</f>
        <v>11237</v>
      </c>
      <c r="D27" s="24">
        <f>D10+D18+D21+D24</f>
        <v>10994</v>
      </c>
      <c r="E27" s="25">
        <f>E10+E18+E21+E24</f>
        <v>10726</v>
      </c>
      <c r="F27" s="15">
        <f t="shared" si="0"/>
        <v>-268</v>
      </c>
      <c r="G27" s="16">
        <f t="shared" si="1"/>
        <v>-2.4376932872475887</v>
      </c>
    </row>
    <row r="28" spans="1:7" ht="11.25">
      <c r="A28" s="17" t="s">
        <v>8</v>
      </c>
      <c r="B28" s="11" t="s">
        <v>27</v>
      </c>
      <c r="C28" s="18">
        <f>C29+C38</f>
        <v>7937</v>
      </c>
      <c r="D28" s="19">
        <f>D29+D38</f>
        <v>8010</v>
      </c>
      <c r="E28" s="19">
        <f>E29+E38</f>
        <v>7761</v>
      </c>
      <c r="F28" s="15">
        <f t="shared" si="0"/>
        <v>-249</v>
      </c>
      <c r="G28" s="16">
        <f t="shared" si="1"/>
        <v>-3.1086142322097388</v>
      </c>
    </row>
    <row r="29" spans="1:7" ht="11.25">
      <c r="A29" s="17"/>
      <c r="B29" s="11" t="s">
        <v>25</v>
      </c>
      <c r="C29" s="18">
        <f>C30+C31+C35</f>
        <v>7077</v>
      </c>
      <c r="D29" s="19">
        <f>D30+D31+D35</f>
        <v>7124</v>
      </c>
      <c r="E29" s="19">
        <f>E30+E31+E35</f>
        <v>6889</v>
      </c>
      <c r="F29" s="15">
        <f t="shared" si="0"/>
        <v>-235</v>
      </c>
      <c r="G29" s="16">
        <f t="shared" si="1"/>
        <v>-3.298708590679389</v>
      </c>
    </row>
    <row r="30" spans="1:7" ht="11.25">
      <c r="A30" s="17"/>
      <c r="B30" s="21" t="s">
        <v>54</v>
      </c>
      <c r="C30" s="18">
        <v>0</v>
      </c>
      <c r="D30" s="19">
        <v>0</v>
      </c>
      <c r="E30" s="14">
        <v>0</v>
      </c>
      <c r="F30" s="15">
        <f t="shared" si="0"/>
        <v>0</v>
      </c>
      <c r="G30" s="16">
        <v>0</v>
      </c>
    </row>
    <row r="31" spans="1:7" ht="11.25">
      <c r="A31" s="17"/>
      <c r="B31" s="11" t="s">
        <v>28</v>
      </c>
      <c r="C31" s="18">
        <f>C32+C33+C34</f>
        <v>5986</v>
      </c>
      <c r="D31" s="19">
        <f>D32+D33+D34</f>
        <v>6506</v>
      </c>
      <c r="E31" s="19">
        <f>E32+E33+E34</f>
        <v>6431</v>
      </c>
      <c r="F31" s="15">
        <f t="shared" si="0"/>
        <v>-75</v>
      </c>
      <c r="G31" s="16">
        <f aca="true" t="shared" si="2" ref="G31:G38">(E31/D31-1)*100</f>
        <v>-1.1527820473409167</v>
      </c>
    </row>
    <row r="32" spans="1:7" ht="11.25">
      <c r="A32" s="17"/>
      <c r="B32" s="11" t="s">
        <v>29</v>
      </c>
      <c r="C32" s="18">
        <v>607</v>
      </c>
      <c r="D32" s="19">
        <v>676</v>
      </c>
      <c r="E32" s="14">
        <v>680</v>
      </c>
      <c r="F32" s="15">
        <f t="shared" si="0"/>
        <v>4</v>
      </c>
      <c r="G32" s="16">
        <f t="shared" si="2"/>
        <v>0.591715976331364</v>
      </c>
    </row>
    <row r="33" spans="1:7" ht="11.25">
      <c r="A33" s="17"/>
      <c r="B33" s="11" t="s">
        <v>30</v>
      </c>
      <c r="C33" s="18">
        <v>4522</v>
      </c>
      <c r="D33" s="19">
        <v>4807</v>
      </c>
      <c r="E33" s="14">
        <v>4588</v>
      </c>
      <c r="F33" s="15">
        <f t="shared" si="0"/>
        <v>-219</v>
      </c>
      <c r="G33" s="16">
        <f t="shared" si="2"/>
        <v>-4.555856043270234</v>
      </c>
    </row>
    <row r="34" spans="1:7" ht="11.25">
      <c r="A34" s="17" t="s">
        <v>4</v>
      </c>
      <c r="B34" s="11" t="s">
        <v>31</v>
      </c>
      <c r="C34" s="18">
        <v>857</v>
      </c>
      <c r="D34" s="19">
        <v>1023</v>
      </c>
      <c r="E34" s="14">
        <v>1163</v>
      </c>
      <c r="F34" s="15">
        <f t="shared" si="0"/>
        <v>140</v>
      </c>
      <c r="G34" s="16">
        <f t="shared" si="2"/>
        <v>13.685239491691114</v>
      </c>
    </row>
    <row r="35" spans="1:7" ht="11.25">
      <c r="A35" s="17"/>
      <c r="B35" s="11" t="s">
        <v>32</v>
      </c>
      <c r="C35" s="18">
        <f>C36+C37</f>
        <v>1091</v>
      </c>
      <c r="D35" s="19">
        <f>D36+D37</f>
        <v>618</v>
      </c>
      <c r="E35" s="19">
        <f>E36+E37</f>
        <v>458</v>
      </c>
      <c r="F35" s="15">
        <f t="shared" si="0"/>
        <v>-160</v>
      </c>
      <c r="G35" s="16">
        <f t="shared" si="2"/>
        <v>-25.889967637540458</v>
      </c>
    </row>
    <row r="36" spans="1:7" ht="11.25">
      <c r="A36" s="17"/>
      <c r="B36" s="11" t="s">
        <v>29</v>
      </c>
      <c r="C36" s="18">
        <v>10</v>
      </c>
      <c r="D36" s="19">
        <v>11</v>
      </c>
      <c r="E36" s="14">
        <v>66</v>
      </c>
      <c r="F36" s="15">
        <f t="shared" si="0"/>
        <v>55</v>
      </c>
      <c r="G36" s="16">
        <f t="shared" si="2"/>
        <v>500</v>
      </c>
    </row>
    <row r="37" spans="1:7" ht="11.25">
      <c r="A37" s="17"/>
      <c r="B37" s="11" t="s">
        <v>30</v>
      </c>
      <c r="C37" s="18">
        <v>1081</v>
      </c>
      <c r="D37" s="19">
        <v>607</v>
      </c>
      <c r="E37" s="14">
        <v>392</v>
      </c>
      <c r="F37" s="15">
        <f t="shared" si="0"/>
        <v>-215</v>
      </c>
      <c r="G37" s="16">
        <f t="shared" si="2"/>
        <v>-35.42009884678748</v>
      </c>
    </row>
    <row r="38" spans="1:7" ht="11.25">
      <c r="A38" s="17"/>
      <c r="B38" s="11" t="s">
        <v>33</v>
      </c>
      <c r="C38" s="18">
        <f>C40+C44+C39</f>
        <v>860</v>
      </c>
      <c r="D38" s="18">
        <f>D40+D44+D39</f>
        <v>886</v>
      </c>
      <c r="E38" s="14">
        <f>E40+E44+E39</f>
        <v>872</v>
      </c>
      <c r="F38" s="15">
        <f t="shared" si="0"/>
        <v>-14</v>
      </c>
      <c r="G38" s="16">
        <f t="shared" si="2"/>
        <v>-1.5801354401805856</v>
      </c>
    </row>
    <row r="39" spans="1:7" ht="11.25">
      <c r="A39" s="17"/>
      <c r="B39" s="21" t="s">
        <v>54</v>
      </c>
      <c r="C39" s="18">
        <v>0</v>
      </c>
      <c r="D39" s="19">
        <v>0</v>
      </c>
      <c r="E39" s="14">
        <v>0</v>
      </c>
      <c r="F39" s="15">
        <f t="shared" si="0"/>
        <v>0</v>
      </c>
      <c r="G39" s="16">
        <v>0</v>
      </c>
    </row>
    <row r="40" spans="1:7" ht="11.25">
      <c r="A40" s="17"/>
      <c r="B40" s="11" t="s">
        <v>34</v>
      </c>
      <c r="C40" s="18">
        <f>C41+C42+C43</f>
        <v>410</v>
      </c>
      <c r="D40" s="19">
        <f>D41+D42+D43</f>
        <v>522</v>
      </c>
      <c r="E40" s="14">
        <f>E41+E42+E43</f>
        <v>545</v>
      </c>
      <c r="F40" s="15">
        <f t="shared" si="0"/>
        <v>23</v>
      </c>
      <c r="G40" s="16">
        <f aca="true" t="shared" si="3" ref="G40:G57">(E40/D40-1)*100</f>
        <v>4.4061302681992265</v>
      </c>
    </row>
    <row r="41" spans="1:7" ht="11.25">
      <c r="A41" s="17"/>
      <c r="B41" s="11" t="s">
        <v>29</v>
      </c>
      <c r="C41" s="18">
        <v>37</v>
      </c>
      <c r="D41" s="19">
        <v>40</v>
      </c>
      <c r="E41" s="14">
        <v>40</v>
      </c>
      <c r="F41" s="15">
        <f t="shared" si="0"/>
        <v>0</v>
      </c>
      <c r="G41" s="16">
        <f t="shared" si="3"/>
        <v>0</v>
      </c>
    </row>
    <row r="42" spans="1:7" ht="11.25">
      <c r="A42" s="17"/>
      <c r="B42" s="11" t="s">
        <v>30</v>
      </c>
      <c r="C42" s="18">
        <v>356</v>
      </c>
      <c r="D42" s="19">
        <v>462</v>
      </c>
      <c r="E42" s="14">
        <v>470</v>
      </c>
      <c r="F42" s="15">
        <f aca="true" t="shared" si="4" ref="F42:F60">+E42-D42</f>
        <v>8</v>
      </c>
      <c r="G42" s="16">
        <f t="shared" si="3"/>
        <v>1.7316017316017396</v>
      </c>
    </row>
    <row r="43" spans="1:7" ht="11.25">
      <c r="A43" s="17"/>
      <c r="B43" s="11" t="s">
        <v>31</v>
      </c>
      <c r="C43" s="18">
        <v>17</v>
      </c>
      <c r="D43" s="19">
        <v>20</v>
      </c>
      <c r="E43" s="14">
        <v>35</v>
      </c>
      <c r="F43" s="15">
        <f t="shared" si="4"/>
        <v>15</v>
      </c>
      <c r="G43" s="16">
        <f t="shared" si="3"/>
        <v>75</v>
      </c>
    </row>
    <row r="44" spans="1:7" ht="11.25">
      <c r="A44" s="17"/>
      <c r="B44" s="11" t="s">
        <v>35</v>
      </c>
      <c r="C44" s="18">
        <f>C45+C46</f>
        <v>450</v>
      </c>
      <c r="D44" s="19">
        <f>D45+D46</f>
        <v>364</v>
      </c>
      <c r="E44" s="14">
        <f>E45+E46</f>
        <v>327</v>
      </c>
      <c r="F44" s="15">
        <f t="shared" si="4"/>
        <v>-37</v>
      </c>
      <c r="G44" s="16">
        <f t="shared" si="3"/>
        <v>-10.164835164835162</v>
      </c>
    </row>
    <row r="45" spans="1:7" ht="11.25">
      <c r="A45" s="17"/>
      <c r="B45" s="11" t="s">
        <v>36</v>
      </c>
      <c r="C45" s="18">
        <v>59</v>
      </c>
      <c r="D45" s="19">
        <v>78</v>
      </c>
      <c r="E45" s="14">
        <v>81</v>
      </c>
      <c r="F45" s="15">
        <f t="shared" si="4"/>
        <v>3</v>
      </c>
      <c r="G45" s="16">
        <f t="shared" si="3"/>
        <v>3.8461538461538547</v>
      </c>
    </row>
    <row r="46" spans="1:7" ht="11.25">
      <c r="A46" s="17"/>
      <c r="B46" s="11" t="s">
        <v>37</v>
      </c>
      <c r="C46" s="18">
        <v>391</v>
      </c>
      <c r="D46" s="19">
        <v>286</v>
      </c>
      <c r="E46" s="14">
        <v>246</v>
      </c>
      <c r="F46" s="15">
        <f t="shared" si="4"/>
        <v>-40</v>
      </c>
      <c r="G46" s="16">
        <f t="shared" si="3"/>
        <v>-13.98601398601399</v>
      </c>
    </row>
    <row r="47" spans="1:7" ht="11.25">
      <c r="A47" s="17" t="s">
        <v>38</v>
      </c>
      <c r="B47" s="11" t="s">
        <v>39</v>
      </c>
      <c r="C47" s="18">
        <f>C48+C49</f>
        <v>1669</v>
      </c>
      <c r="D47" s="19">
        <f>D48+D49</f>
        <v>1323</v>
      </c>
      <c r="E47" s="19">
        <f>E48+E49</f>
        <v>1176</v>
      </c>
      <c r="F47" s="15">
        <f t="shared" si="4"/>
        <v>-147</v>
      </c>
      <c r="G47" s="16">
        <f t="shared" si="3"/>
        <v>-11.111111111111116</v>
      </c>
    </row>
    <row r="48" spans="1:7" ht="11.25">
      <c r="A48" s="17"/>
      <c r="B48" s="11" t="s">
        <v>40</v>
      </c>
      <c r="C48" s="18">
        <v>565</v>
      </c>
      <c r="D48" s="19">
        <v>423</v>
      </c>
      <c r="E48" s="14">
        <v>297</v>
      </c>
      <c r="F48" s="15">
        <f t="shared" si="4"/>
        <v>-126</v>
      </c>
      <c r="G48" s="16">
        <f t="shared" si="3"/>
        <v>-29.78723404255319</v>
      </c>
    </row>
    <row r="49" spans="1:7" ht="11.25">
      <c r="A49" s="17"/>
      <c r="B49" s="11" t="s">
        <v>41</v>
      </c>
      <c r="C49" s="18">
        <v>1104</v>
      </c>
      <c r="D49" s="19">
        <v>900</v>
      </c>
      <c r="E49" s="14">
        <v>879</v>
      </c>
      <c r="F49" s="15">
        <f t="shared" si="4"/>
        <v>-21</v>
      </c>
      <c r="G49" s="16">
        <f t="shared" si="3"/>
        <v>-2.3333333333333317</v>
      </c>
    </row>
    <row r="50" spans="1:7" ht="11.25">
      <c r="A50" s="17" t="s">
        <v>19</v>
      </c>
      <c r="B50" s="11" t="s">
        <v>42</v>
      </c>
      <c r="C50" s="18">
        <f>C51+C52</f>
        <v>527</v>
      </c>
      <c r="D50" s="19">
        <f>D51+D52</f>
        <v>500</v>
      </c>
      <c r="E50" s="19">
        <f>E51+E52</f>
        <v>507</v>
      </c>
      <c r="F50" s="15">
        <f t="shared" si="4"/>
        <v>7</v>
      </c>
      <c r="G50" s="16">
        <f t="shared" si="3"/>
        <v>1.4000000000000012</v>
      </c>
    </row>
    <row r="51" spans="1:7" ht="11.25">
      <c r="A51" s="17"/>
      <c r="B51" s="11" t="s">
        <v>43</v>
      </c>
      <c r="C51" s="18">
        <v>492</v>
      </c>
      <c r="D51" s="19">
        <v>477</v>
      </c>
      <c r="E51" s="14">
        <v>488</v>
      </c>
      <c r="F51" s="15">
        <f t="shared" si="4"/>
        <v>11</v>
      </c>
      <c r="G51" s="16">
        <f t="shared" si="3"/>
        <v>2.3060796645702375</v>
      </c>
    </row>
    <row r="52" spans="1:7" ht="11.25">
      <c r="A52" s="17"/>
      <c r="B52" s="11" t="s">
        <v>33</v>
      </c>
      <c r="C52" s="18">
        <v>35</v>
      </c>
      <c r="D52" s="19">
        <v>23</v>
      </c>
      <c r="E52" s="14">
        <v>19</v>
      </c>
      <c r="F52" s="15">
        <f t="shared" si="4"/>
        <v>-4</v>
      </c>
      <c r="G52" s="16">
        <f t="shared" si="3"/>
        <v>-17.391304347826086</v>
      </c>
    </row>
    <row r="53" spans="1:7" ht="11.25">
      <c r="A53" s="17" t="s">
        <v>23</v>
      </c>
      <c r="B53" s="11" t="s">
        <v>44</v>
      </c>
      <c r="C53" s="18">
        <f>SUM(C54:C59)</f>
        <v>1104</v>
      </c>
      <c r="D53" s="19">
        <f>SUM(D54:D59)</f>
        <v>1161</v>
      </c>
      <c r="E53" s="19">
        <f>SUM(E54:E59)</f>
        <v>1282.2086685299998</v>
      </c>
      <c r="F53" s="15">
        <f t="shared" si="4"/>
        <v>121.20866852999984</v>
      </c>
      <c r="G53" s="16">
        <f t="shared" si="3"/>
        <v>10.440023129198961</v>
      </c>
    </row>
    <row r="54" spans="1:7" ht="11.25">
      <c r="A54" s="17"/>
      <c r="B54" s="11" t="s">
        <v>45</v>
      </c>
      <c r="C54" s="18">
        <v>928</v>
      </c>
      <c r="D54" s="19">
        <v>1068</v>
      </c>
      <c r="E54" s="14">
        <v>1123.42524895</v>
      </c>
      <c r="F54" s="15">
        <f t="shared" si="4"/>
        <v>55.42524894999997</v>
      </c>
      <c r="G54" s="16">
        <f t="shared" si="3"/>
        <v>5.189630051498129</v>
      </c>
    </row>
    <row r="55" spans="1:7" ht="11.25">
      <c r="A55" s="17"/>
      <c r="B55" s="11" t="s">
        <v>46</v>
      </c>
      <c r="C55" s="18">
        <v>15</v>
      </c>
      <c r="D55" s="19">
        <v>6</v>
      </c>
      <c r="E55" s="14">
        <v>1.5815929499999999</v>
      </c>
      <c r="F55" s="15">
        <f t="shared" si="4"/>
        <v>-4.41840705</v>
      </c>
      <c r="G55" s="16">
        <f t="shared" si="3"/>
        <v>-73.6401175</v>
      </c>
    </row>
    <row r="56" spans="1:7" ht="11.25">
      <c r="A56" s="17"/>
      <c r="B56" s="4" t="s">
        <v>47</v>
      </c>
      <c r="C56" s="18">
        <v>0</v>
      </c>
      <c r="D56" s="19">
        <v>-5</v>
      </c>
      <c r="E56" s="14">
        <v>-9.73948677</v>
      </c>
      <c r="F56" s="15">
        <f t="shared" si="4"/>
        <v>-4.739486769999999</v>
      </c>
      <c r="G56" s="16">
        <f t="shared" si="3"/>
        <v>94.78973539999997</v>
      </c>
    </row>
    <row r="57" spans="1:7" ht="11.25">
      <c r="A57" s="17"/>
      <c r="B57" s="4" t="s">
        <v>48</v>
      </c>
      <c r="C57" s="18">
        <v>57</v>
      </c>
      <c r="D57" s="19">
        <v>-10</v>
      </c>
      <c r="E57" s="14">
        <v>-14.0586866</v>
      </c>
      <c r="F57" s="15">
        <f t="shared" si="4"/>
        <v>-4.0586866</v>
      </c>
      <c r="G57" s="16">
        <f t="shared" si="3"/>
        <v>40.586865999999986</v>
      </c>
    </row>
    <row r="58" spans="1:7" ht="11.25">
      <c r="A58" s="17"/>
      <c r="B58" s="4" t="s">
        <v>49</v>
      </c>
      <c r="C58" s="18"/>
      <c r="D58" s="19"/>
      <c r="E58" s="14">
        <v>-4</v>
      </c>
      <c r="F58" s="15">
        <f t="shared" si="4"/>
        <v>-4</v>
      </c>
      <c r="G58" s="16">
        <v>0</v>
      </c>
    </row>
    <row r="59" spans="1:7" ht="11.25">
      <c r="A59" s="17"/>
      <c r="B59" s="4" t="s">
        <v>50</v>
      </c>
      <c r="C59" s="18">
        <v>104</v>
      </c>
      <c r="D59" s="19">
        <v>102</v>
      </c>
      <c r="E59" s="14">
        <v>185</v>
      </c>
      <c r="F59" s="15">
        <f t="shared" si="4"/>
        <v>83</v>
      </c>
      <c r="G59" s="16">
        <f>(E59/D59-1)*100</f>
        <v>81.37254901960785</v>
      </c>
    </row>
    <row r="60" spans="1:7" ht="18.75" customHeight="1">
      <c r="A60" s="11"/>
      <c r="B60" s="22" t="s">
        <v>51</v>
      </c>
      <c r="C60" s="26">
        <f>C28+C47+C50+C53</f>
        <v>11237</v>
      </c>
      <c r="D60" s="27">
        <f>D28+D47+D50+D53</f>
        <v>10994</v>
      </c>
      <c r="E60" s="25">
        <f>E28+E47+E50+E53</f>
        <v>10726.20866853</v>
      </c>
      <c r="F60" s="15">
        <f t="shared" si="4"/>
        <v>-267.79133146999993</v>
      </c>
      <c r="G60" s="16">
        <f>(E60/D60-1)*100</f>
        <v>-2.4357952653265458</v>
      </c>
    </row>
    <row r="61" ht="11.25">
      <c r="A61" s="2" t="s">
        <v>52</v>
      </c>
    </row>
    <row r="62" ht="11.25">
      <c r="A62" s="28" t="s">
        <v>57</v>
      </c>
    </row>
    <row r="63" ht="11.25">
      <c r="A63" s="28"/>
    </row>
    <row r="64" ht="11.25">
      <c r="A64" s="28"/>
    </row>
  </sheetData>
  <sheetProtection/>
  <mergeCells count="1">
    <mergeCell ref="F8:G8"/>
  </mergeCells>
  <printOptions horizontalCentered="1" verticalCentered="1"/>
  <pageMargins left="0.75" right="0.75" top="0.3937007874015748" bottom="0.3937007874015748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2017-06-16T17:00:09Z</dcterms:created>
  <dcterms:modified xsi:type="dcterms:W3CDTF">2017-06-16T17:00:13Z</dcterms:modified>
  <cp:category/>
  <cp:version/>
  <cp:contentType/>
  <cp:contentStatus/>
</cp:coreProperties>
</file>