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BALANCES" sheetId="1" r:id="rId1"/>
  </sheets>
  <definedNames/>
  <calcPr fullCalcOnLoad="1"/>
</workbook>
</file>

<file path=xl/sharedStrings.xml><?xml version="1.0" encoding="utf-8"?>
<sst xmlns="http://schemas.openxmlformats.org/spreadsheetml/2006/main" count="74" uniqueCount="60">
  <si>
    <t>BALANCE DE SITUACION</t>
  </si>
  <si>
    <t>(En millones de Balboas)</t>
  </si>
  <si>
    <t>Var. Dic. 02/Dic. 01</t>
  </si>
  <si>
    <t xml:space="preserve"> </t>
  </si>
  <si>
    <t>Diciembre</t>
  </si>
  <si>
    <t>Absoluta</t>
  </si>
  <si>
    <t>%</t>
  </si>
  <si>
    <t>I.</t>
  </si>
  <si>
    <t>ACTIVOS LIQUIDOS</t>
  </si>
  <si>
    <t xml:space="preserve">     Depósitos Internos en Bancos</t>
  </si>
  <si>
    <t xml:space="preserve">          A la Vista</t>
  </si>
  <si>
    <t xml:space="preserve">          A Plazo</t>
  </si>
  <si>
    <t xml:space="preserve">      Depósitos Externos en Bancos    </t>
  </si>
  <si>
    <t xml:space="preserve">     Otros               </t>
  </si>
  <si>
    <t>II.</t>
  </si>
  <si>
    <t>CARTERA CREDITICIA</t>
  </si>
  <si>
    <t xml:space="preserve">       Interna</t>
  </si>
  <si>
    <t xml:space="preserve">       Externa</t>
  </si>
  <si>
    <t>III.</t>
  </si>
  <si>
    <t>INVERSIONES EN VALORES</t>
  </si>
  <si>
    <t xml:space="preserve">       Internas</t>
  </si>
  <si>
    <t xml:space="preserve">       Externas</t>
  </si>
  <si>
    <t>IV.</t>
  </si>
  <si>
    <t>OTROS ACTIVOS</t>
  </si>
  <si>
    <t xml:space="preserve">       Internos</t>
  </si>
  <si>
    <t xml:space="preserve">       Externos</t>
  </si>
  <si>
    <t>ACTIVO TOTAL</t>
  </si>
  <si>
    <t>Depósitos</t>
  </si>
  <si>
    <t xml:space="preserve">           De Particulares</t>
  </si>
  <si>
    <t xml:space="preserve">               A la Vista</t>
  </si>
  <si>
    <t xml:space="preserve">               A Plazo</t>
  </si>
  <si>
    <t xml:space="preserve">               De Ahorros</t>
  </si>
  <si>
    <t xml:space="preserve">           De Bancos</t>
  </si>
  <si>
    <t xml:space="preserve">        Externos</t>
  </si>
  <si>
    <t xml:space="preserve">            De Particulares      </t>
  </si>
  <si>
    <t xml:space="preserve">             De Bancos</t>
  </si>
  <si>
    <t xml:space="preserve">                A la Vista</t>
  </si>
  <si>
    <t xml:space="preserve">                A Plazo</t>
  </si>
  <si>
    <t>II</t>
  </si>
  <si>
    <t>OBLIGACIONES</t>
  </si>
  <si>
    <t xml:space="preserve">        Internas   </t>
  </si>
  <si>
    <t xml:space="preserve">        Externas</t>
  </si>
  <si>
    <t>OTROS PASIVOS</t>
  </si>
  <si>
    <t xml:space="preserve">        Internos</t>
  </si>
  <si>
    <t>PATRIMONIO</t>
  </si>
  <si>
    <t xml:space="preserve">         Capital   </t>
  </si>
  <si>
    <t xml:space="preserve">         Reservas de Capital</t>
  </si>
  <si>
    <t xml:space="preserve">         Otras Reservas</t>
  </si>
  <si>
    <t xml:space="preserve">         Utilidad de períodos anteriores</t>
  </si>
  <si>
    <t xml:space="preserve">         Gan/Perd en Inv. Dis para la Venta</t>
  </si>
  <si>
    <t xml:space="preserve">         Utilidad del período</t>
  </si>
  <si>
    <t>PASIVO Y PATRIMONIO, TOTAL</t>
  </si>
  <si>
    <t>(P)  Cifras Preliminares.</t>
  </si>
  <si>
    <t>BANCA OFICIAL</t>
  </si>
  <si>
    <t>Cuentas</t>
  </si>
  <si>
    <t xml:space="preserve">           Oficiales</t>
  </si>
  <si>
    <t xml:space="preserve">            Oficiales    </t>
  </si>
  <si>
    <t>FUENTE:  Entidades Bancarias Oficiales.</t>
  </si>
  <si>
    <t>Cuadro No. 5</t>
  </si>
  <si>
    <t>DICIEMBRE: 2000, 2001 Y 2002</t>
  </si>
</sst>
</file>

<file path=xl/styles.xml><?xml version="1.0" encoding="utf-8"?>
<styleSheet xmlns="http://schemas.openxmlformats.org/spreadsheetml/2006/main">
  <numFmts count="50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B&quot;#,##0_);\(&quot;B&quot;#,##0\)"/>
    <numFmt numFmtId="187" formatCode="&quot;B&quot;#,##0_);[Red]\(&quot;B&quot;#,##0\)"/>
    <numFmt numFmtId="188" formatCode="&quot;B&quot;#,##0.00_);\(&quot;B&quot;#,##0.00\)"/>
    <numFmt numFmtId="189" formatCode="&quot;B&quot;#,##0.00_);[Red]\(&quot;B&quot;#,##0.00\)"/>
    <numFmt numFmtId="190" formatCode="_(&quot;B&quot;* #,##0_);_(&quot;B&quot;* \(#,##0\);_(&quot;B&quot;* &quot;-&quot;_);_(@_)"/>
    <numFmt numFmtId="191" formatCode="_(&quot;B&quot;* #,##0.00_);_(&quot;B&quot;* \(#,##0.00\);_(&quot;B&quot;* &quot;-&quot;??_);_(@_)"/>
    <numFmt numFmtId="192" formatCode="&quot;B/.&quot;\ #,##0;&quot;B/.&quot;\ \-#,##0"/>
    <numFmt numFmtId="193" formatCode="&quot;B/.&quot;\ #,##0;[Red]&quot;B/.&quot;\ \-#,##0"/>
    <numFmt numFmtId="194" formatCode="&quot;B/.&quot;\ #,##0.00;&quot;B/.&quot;\ \-#,##0.00"/>
    <numFmt numFmtId="195" formatCode="&quot;B/.&quot;\ #,##0.00;[Red]&quot;B/.&quot;\ \-#,##0.00"/>
    <numFmt numFmtId="196" formatCode="_ &quot;B/.&quot;\ * #,##0_ ;_ &quot;B/.&quot;\ * \-#,##0_ ;_ &quot;B/.&quot;\ * &quot;-&quot;_ ;_ @_ "/>
    <numFmt numFmtId="197" formatCode="_ * #,##0_ ;_ * \-#,##0_ ;_ * &quot;-&quot;_ ;_ @_ "/>
    <numFmt numFmtId="198" formatCode="_ &quot;B/.&quot;\ * #,##0.00_ ;_ &quot;B/.&quot;\ * \-#,##0.00_ ;_ &quot;B/.&quot;\ * &quot;-&quot;??_ ;_ @_ "/>
    <numFmt numFmtId="199" formatCode="_ * #,##0.00_ ;_ * \-#,##0.00_ ;_ * &quot;-&quot;??_ ;_ @_ "/>
    <numFmt numFmtId="200" formatCode="0.0"/>
    <numFmt numFmtId="201" formatCode="#,##0.0"/>
    <numFmt numFmtId="202" formatCode="#,##0.000"/>
    <numFmt numFmtId="203" formatCode="#,##0.0_);[Red]\(#,##0.0\)"/>
    <numFmt numFmtId="204" formatCode="_(* #,##0_);_(* \(#,##0\);_(* &quot;-&quot;??_);_(@_)"/>
    <numFmt numFmtId="205" formatCode="0.0%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8" fontId="5" fillId="0" borderId="13" xfId="46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2" xfId="46" applyNumberFormat="1" applyFont="1" applyBorder="1" applyAlignment="1">
      <alignment/>
    </xf>
    <xf numFmtId="201" fontId="5" fillId="0" borderId="12" xfId="46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2" xfId="0" applyNumberFormat="1" applyFont="1" applyFill="1" applyBorder="1" applyAlignment="1">
      <alignment/>
    </xf>
    <xf numFmtId="38" fontId="5" fillId="0" borderId="12" xfId="46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2" xfId="0" applyFont="1" applyBorder="1" applyAlignment="1" quotePrefix="1">
      <alignment horizontal="left"/>
    </xf>
    <xf numFmtId="0" fontId="4" fillId="0" borderId="12" xfId="0" applyFont="1" applyBorder="1" applyAlignment="1">
      <alignment/>
    </xf>
    <xf numFmtId="3" fontId="4" fillId="0" borderId="13" xfId="0" applyNumberFormat="1" applyFont="1" applyFill="1" applyBorder="1" applyAlignment="1">
      <alignment/>
    </xf>
    <xf numFmtId="38" fontId="4" fillId="0" borderId="13" xfId="46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/>
    </xf>
    <xf numFmtId="38" fontId="4" fillId="0" borderId="12" xfId="46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8" fontId="5" fillId="0" borderId="0" xfId="46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581025</xdr:colOff>
      <xdr:row>4</xdr:row>
      <xdr:rowOff>133350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3.421875" style="2" customWidth="1"/>
    <col min="2" max="2" width="29.7109375" style="2" customWidth="1"/>
    <col min="3" max="3" width="10.28125" style="2" bestFit="1" customWidth="1"/>
    <col min="4" max="4" width="10.8515625" style="2" bestFit="1" customWidth="1"/>
    <col min="5" max="5" width="10.8515625" style="2" customWidth="1"/>
    <col min="6" max="6" width="9.421875" style="2" customWidth="1"/>
    <col min="7" max="7" width="10.421875" style="2" customWidth="1"/>
    <col min="8" max="16384" width="9.140625" style="2" customWidth="1"/>
  </cols>
  <sheetData>
    <row r="1" spans="2:7" ht="11.25">
      <c r="B1" s="1"/>
      <c r="C1" s="1"/>
      <c r="D1" s="1"/>
      <c r="E1" s="1" t="s">
        <v>58</v>
      </c>
      <c r="F1" s="1"/>
      <c r="G1" s="1"/>
    </row>
    <row r="2" spans="2:7" ht="11.25">
      <c r="B2" s="1"/>
      <c r="C2" s="1"/>
      <c r="D2" s="1"/>
      <c r="E2" s="1" t="s">
        <v>0</v>
      </c>
      <c r="F2" s="1"/>
      <c r="G2" s="1"/>
    </row>
    <row r="3" spans="2:7" ht="15" customHeight="1">
      <c r="B3" s="1"/>
      <c r="C3" s="1"/>
      <c r="D3" s="1"/>
      <c r="E3" s="1" t="s">
        <v>53</v>
      </c>
      <c r="F3" s="1"/>
      <c r="G3" s="1"/>
    </row>
    <row r="4" spans="2:7" ht="11.25">
      <c r="B4" s="3"/>
      <c r="C4" s="3"/>
      <c r="D4" s="3"/>
      <c r="E4" s="3" t="s">
        <v>59</v>
      </c>
      <c r="F4" s="3"/>
      <c r="G4" s="3"/>
    </row>
    <row r="5" spans="1:7" ht="11.25">
      <c r="A5" s="3"/>
      <c r="B5" s="3"/>
      <c r="C5" s="3"/>
      <c r="D5" s="3"/>
      <c r="E5" s="29" t="s">
        <v>1</v>
      </c>
      <c r="F5" s="3"/>
      <c r="G5" s="3"/>
    </row>
    <row r="6" spans="1:7" ht="11.25">
      <c r="A6" s="4"/>
      <c r="B6" s="4"/>
      <c r="C6" s="4"/>
      <c r="D6" s="4"/>
      <c r="E6" s="4"/>
      <c r="F6" s="4"/>
      <c r="G6" s="4"/>
    </row>
    <row r="7" spans="1:7" ht="11.25">
      <c r="A7" s="32"/>
      <c r="B7" s="30" t="s">
        <v>54</v>
      </c>
      <c r="C7" s="6">
        <v>2000</v>
      </c>
      <c r="D7" s="7">
        <v>2001</v>
      </c>
      <c r="E7" s="7">
        <v>2002</v>
      </c>
      <c r="F7" s="34" t="s">
        <v>2</v>
      </c>
      <c r="G7" s="34"/>
    </row>
    <row r="8" spans="1:7" ht="11.25">
      <c r="A8" s="33"/>
      <c r="B8" s="31"/>
      <c r="C8" s="6" t="s">
        <v>4</v>
      </c>
      <c r="D8" s="6" t="s">
        <v>4</v>
      </c>
      <c r="E8" s="6" t="s">
        <v>4</v>
      </c>
      <c r="F8" s="8" t="s">
        <v>5</v>
      </c>
      <c r="G8" s="8" t="s">
        <v>6</v>
      </c>
    </row>
    <row r="9" spans="1:8" ht="11.25">
      <c r="A9" s="9" t="s">
        <v>7</v>
      </c>
      <c r="B9" s="10" t="s">
        <v>8</v>
      </c>
      <c r="C9" s="11">
        <f>C10+C13+C16</f>
        <v>1844</v>
      </c>
      <c r="D9" s="12">
        <f>D10+D13+D16</f>
        <v>1887</v>
      </c>
      <c r="E9" s="13">
        <f>E10+E13+E16</f>
        <v>1650</v>
      </c>
      <c r="F9" s="14">
        <f aca="true" t="shared" si="0" ref="F9:F40">+E9-D9</f>
        <v>-237</v>
      </c>
      <c r="G9" s="15">
        <f aca="true" t="shared" si="1" ref="G9:G18">(E9/D9-1)*100</f>
        <v>-12.559618441971388</v>
      </c>
      <c r="H9" s="16"/>
    </row>
    <row r="10" spans="1:7" ht="11.25">
      <c r="A10" s="9"/>
      <c r="B10" s="10" t="s">
        <v>9</v>
      </c>
      <c r="C10" s="11">
        <f>C11+C12</f>
        <v>1065</v>
      </c>
      <c r="D10" s="12">
        <f>D11+D12</f>
        <v>738</v>
      </c>
      <c r="E10" s="13">
        <f>E11+E12</f>
        <v>429</v>
      </c>
      <c r="F10" s="14">
        <f t="shared" si="0"/>
        <v>-309</v>
      </c>
      <c r="G10" s="15">
        <f t="shared" si="1"/>
        <v>-41.86991869918699</v>
      </c>
    </row>
    <row r="11" spans="1:7" ht="11.25">
      <c r="A11" s="9"/>
      <c r="B11" s="10" t="s">
        <v>10</v>
      </c>
      <c r="C11" s="17">
        <v>7</v>
      </c>
      <c r="D11" s="18">
        <v>8</v>
      </c>
      <c r="E11" s="19">
        <v>28</v>
      </c>
      <c r="F11" s="14">
        <f t="shared" si="0"/>
        <v>20</v>
      </c>
      <c r="G11" s="15">
        <f t="shared" si="1"/>
        <v>250</v>
      </c>
    </row>
    <row r="12" spans="1:7" ht="11.25">
      <c r="A12" s="9"/>
      <c r="B12" s="10" t="s">
        <v>11</v>
      </c>
      <c r="C12" s="17">
        <v>1058</v>
      </c>
      <c r="D12" s="18">
        <v>730</v>
      </c>
      <c r="E12" s="19">
        <v>401</v>
      </c>
      <c r="F12" s="14">
        <f t="shared" si="0"/>
        <v>-329</v>
      </c>
      <c r="G12" s="15">
        <f t="shared" si="1"/>
        <v>-45.06849315068493</v>
      </c>
    </row>
    <row r="13" spans="1:7" ht="11.25">
      <c r="A13" s="9"/>
      <c r="B13" s="10" t="s">
        <v>12</v>
      </c>
      <c r="C13" s="11">
        <f>C14+C15</f>
        <v>637</v>
      </c>
      <c r="D13" s="12">
        <f>D14+D15</f>
        <v>992</v>
      </c>
      <c r="E13" s="13">
        <f>E14+E15</f>
        <v>1084</v>
      </c>
      <c r="F13" s="14">
        <f t="shared" si="0"/>
        <v>92</v>
      </c>
      <c r="G13" s="15">
        <f t="shared" si="1"/>
        <v>9.2741935483871</v>
      </c>
    </row>
    <row r="14" spans="1:7" ht="11.25">
      <c r="A14" s="9"/>
      <c r="B14" s="10" t="s">
        <v>10</v>
      </c>
      <c r="C14" s="17">
        <v>27</v>
      </c>
      <c r="D14" s="18">
        <v>102</v>
      </c>
      <c r="E14" s="19">
        <v>9</v>
      </c>
      <c r="F14" s="14">
        <f t="shared" si="0"/>
        <v>-93</v>
      </c>
      <c r="G14" s="15">
        <f t="shared" si="1"/>
        <v>-91.17647058823529</v>
      </c>
    </row>
    <row r="15" spans="1:7" ht="11.25">
      <c r="A15" s="9"/>
      <c r="B15" s="10" t="s">
        <v>11</v>
      </c>
      <c r="C15" s="17">
        <v>610</v>
      </c>
      <c r="D15" s="18">
        <v>890</v>
      </c>
      <c r="E15" s="19">
        <v>1075</v>
      </c>
      <c r="F15" s="14">
        <f t="shared" si="0"/>
        <v>185</v>
      </c>
      <c r="G15" s="15">
        <f t="shared" si="1"/>
        <v>20.78651685393258</v>
      </c>
    </row>
    <row r="16" spans="1:7" ht="11.25">
      <c r="A16" s="9"/>
      <c r="B16" s="20" t="s">
        <v>13</v>
      </c>
      <c r="C16" s="17">
        <v>142</v>
      </c>
      <c r="D16" s="18">
        <v>157</v>
      </c>
      <c r="E16" s="19">
        <v>137</v>
      </c>
      <c r="F16" s="14">
        <f t="shared" si="0"/>
        <v>-20</v>
      </c>
      <c r="G16" s="15">
        <f t="shared" si="1"/>
        <v>-12.73885350318471</v>
      </c>
    </row>
    <row r="17" spans="1:7" ht="11.25">
      <c r="A17" s="9" t="s">
        <v>14</v>
      </c>
      <c r="B17" s="10" t="s">
        <v>15</v>
      </c>
      <c r="C17" s="11">
        <f>C18+C19</f>
        <v>1866</v>
      </c>
      <c r="D17" s="12">
        <f>D18+D19</f>
        <v>1951</v>
      </c>
      <c r="E17" s="13">
        <f>E18+E19</f>
        <v>2091</v>
      </c>
      <c r="F17" s="14">
        <f t="shared" si="0"/>
        <v>140</v>
      </c>
      <c r="G17" s="15">
        <f t="shared" si="1"/>
        <v>7.175807278318813</v>
      </c>
    </row>
    <row r="18" spans="1:7" ht="11.25">
      <c r="A18" s="9"/>
      <c r="B18" s="10" t="s">
        <v>16</v>
      </c>
      <c r="C18" s="17">
        <v>1866</v>
      </c>
      <c r="D18" s="18">
        <v>1951</v>
      </c>
      <c r="E18" s="19">
        <v>2091</v>
      </c>
      <c r="F18" s="14">
        <f t="shared" si="0"/>
        <v>140</v>
      </c>
      <c r="G18" s="15">
        <f t="shared" si="1"/>
        <v>7.175807278318813</v>
      </c>
    </row>
    <row r="19" spans="1:7" ht="11.25">
      <c r="A19" s="9"/>
      <c r="B19" s="10" t="s">
        <v>17</v>
      </c>
      <c r="C19" s="17">
        <v>0</v>
      </c>
      <c r="D19" s="18">
        <v>0</v>
      </c>
      <c r="E19" s="19">
        <v>0</v>
      </c>
      <c r="F19" s="14">
        <f t="shared" si="0"/>
        <v>0</v>
      </c>
      <c r="G19" s="15">
        <v>0</v>
      </c>
    </row>
    <row r="20" spans="1:7" ht="11.25">
      <c r="A20" s="9" t="s">
        <v>18</v>
      </c>
      <c r="B20" s="10" t="s">
        <v>19</v>
      </c>
      <c r="C20" s="11">
        <f>C21+C22</f>
        <v>251</v>
      </c>
      <c r="D20" s="12">
        <f>D21+D22</f>
        <v>465</v>
      </c>
      <c r="E20" s="13">
        <f>E21+E22</f>
        <v>485</v>
      </c>
      <c r="F20" s="14">
        <f t="shared" si="0"/>
        <v>20</v>
      </c>
      <c r="G20" s="15">
        <f>(E20/D20-1)*100</f>
        <v>4.3010752688172005</v>
      </c>
    </row>
    <row r="21" spans="1:7" ht="11.25">
      <c r="A21" s="9"/>
      <c r="B21" s="10" t="s">
        <v>20</v>
      </c>
      <c r="C21" s="17">
        <v>248</v>
      </c>
      <c r="D21" s="18">
        <v>465</v>
      </c>
      <c r="E21" s="19">
        <v>348</v>
      </c>
      <c r="F21" s="14">
        <f t="shared" si="0"/>
        <v>-117</v>
      </c>
      <c r="G21" s="15">
        <f>(E21/D21-1)*100</f>
        <v>-25.161290322580644</v>
      </c>
    </row>
    <row r="22" spans="1:7" ht="11.25">
      <c r="A22" s="9"/>
      <c r="B22" s="10" t="s">
        <v>21</v>
      </c>
      <c r="C22" s="17">
        <v>3</v>
      </c>
      <c r="D22" s="18">
        <v>0</v>
      </c>
      <c r="E22" s="19">
        <v>137</v>
      </c>
      <c r="F22" s="14">
        <f t="shared" si="0"/>
        <v>137</v>
      </c>
      <c r="G22" s="15">
        <v>0</v>
      </c>
    </row>
    <row r="23" spans="1:7" ht="11.25">
      <c r="A23" s="9" t="s">
        <v>22</v>
      </c>
      <c r="B23" s="10" t="s">
        <v>23</v>
      </c>
      <c r="C23" s="11">
        <f>C24+C25</f>
        <v>204</v>
      </c>
      <c r="D23" s="12">
        <f>D24+D25</f>
        <v>188</v>
      </c>
      <c r="E23" s="13">
        <f>E24+E25</f>
        <v>327</v>
      </c>
      <c r="F23" s="14">
        <f t="shared" si="0"/>
        <v>139</v>
      </c>
      <c r="G23" s="15">
        <f>(E23/D23-1)*100</f>
        <v>73.93617021276594</v>
      </c>
    </row>
    <row r="24" spans="1:7" ht="11.25">
      <c r="A24" s="9"/>
      <c r="B24" s="10" t="s">
        <v>24</v>
      </c>
      <c r="C24" s="17">
        <v>204</v>
      </c>
      <c r="D24" s="18">
        <v>188</v>
      </c>
      <c r="E24" s="19">
        <v>327</v>
      </c>
      <c r="F24" s="14">
        <f t="shared" si="0"/>
        <v>139</v>
      </c>
      <c r="G24" s="15">
        <f>(E24/D24-1)*100</f>
        <v>73.93617021276594</v>
      </c>
    </row>
    <row r="25" spans="1:7" ht="11.25">
      <c r="A25" s="9"/>
      <c r="B25" s="10" t="s">
        <v>25</v>
      </c>
      <c r="C25" s="17">
        <v>0</v>
      </c>
      <c r="D25" s="18">
        <v>0</v>
      </c>
      <c r="E25" s="19">
        <v>0</v>
      </c>
      <c r="F25" s="14">
        <f t="shared" si="0"/>
        <v>0</v>
      </c>
      <c r="G25" s="15">
        <v>0</v>
      </c>
    </row>
    <row r="26" spans="1:7" ht="11.25">
      <c r="A26" s="9"/>
      <c r="B26" s="21" t="s">
        <v>26</v>
      </c>
      <c r="C26" s="22">
        <f>C9+C17+C20+C23</f>
        <v>4165</v>
      </c>
      <c r="D26" s="23">
        <f>D9+D17+D20+D23</f>
        <v>4491</v>
      </c>
      <c r="E26" s="24">
        <f>E9+E17+E20+E23</f>
        <v>4553</v>
      </c>
      <c r="F26" s="14">
        <f t="shared" si="0"/>
        <v>62</v>
      </c>
      <c r="G26" s="15">
        <f aca="true" t="shared" si="2" ref="G26:G37">(E26/D26-1)*100</f>
        <v>1.3805388554887443</v>
      </c>
    </row>
    <row r="27" spans="1:7" ht="11.25">
      <c r="A27" s="9" t="s">
        <v>7</v>
      </c>
      <c r="B27" s="10" t="s">
        <v>27</v>
      </c>
      <c r="C27" s="17">
        <f>C28+C37</f>
        <v>3107</v>
      </c>
      <c r="D27" s="18">
        <f>D28+D37</f>
        <v>3422</v>
      </c>
      <c r="E27" s="19">
        <f>E28+E37</f>
        <v>3490</v>
      </c>
      <c r="F27" s="14">
        <f t="shared" si="0"/>
        <v>68</v>
      </c>
      <c r="G27" s="15">
        <f t="shared" si="2"/>
        <v>1.9871420222092429</v>
      </c>
    </row>
    <row r="28" spans="1:7" ht="11.25">
      <c r="A28" s="9"/>
      <c r="B28" s="10" t="s">
        <v>24</v>
      </c>
      <c r="C28" s="17">
        <f>C29+C30+C34</f>
        <v>3065</v>
      </c>
      <c r="D28" s="18">
        <f>D29+D30+D34</f>
        <v>3376</v>
      </c>
      <c r="E28" s="19">
        <f>E29+E30+E34</f>
        <v>3444</v>
      </c>
      <c r="F28" s="14">
        <f t="shared" si="0"/>
        <v>68</v>
      </c>
      <c r="G28" s="15">
        <f t="shared" si="2"/>
        <v>2.0142180094786744</v>
      </c>
    </row>
    <row r="29" spans="1:7" ht="11.25">
      <c r="A29" s="9"/>
      <c r="B29" s="20" t="s">
        <v>55</v>
      </c>
      <c r="C29" s="11">
        <v>1914</v>
      </c>
      <c r="D29" s="12">
        <v>2037</v>
      </c>
      <c r="E29" s="13">
        <v>2130</v>
      </c>
      <c r="F29" s="14">
        <f t="shared" si="0"/>
        <v>93</v>
      </c>
      <c r="G29" s="15">
        <f t="shared" si="2"/>
        <v>4.565537555228283</v>
      </c>
    </row>
    <row r="30" spans="1:7" ht="11.25">
      <c r="A30" s="9"/>
      <c r="B30" s="10" t="s">
        <v>28</v>
      </c>
      <c r="C30" s="17">
        <f>C31+C32+C33</f>
        <v>851</v>
      </c>
      <c r="D30" s="18">
        <f>D31+D32+D33</f>
        <v>1046</v>
      </c>
      <c r="E30" s="19">
        <f>E31+E32+E33</f>
        <v>1076</v>
      </c>
      <c r="F30" s="14">
        <f t="shared" si="0"/>
        <v>30</v>
      </c>
      <c r="G30" s="15">
        <f t="shared" si="2"/>
        <v>2.8680688336520044</v>
      </c>
    </row>
    <row r="31" spans="1:7" ht="11.25">
      <c r="A31" s="9"/>
      <c r="B31" s="10" t="s">
        <v>29</v>
      </c>
      <c r="C31" s="17">
        <v>77</v>
      </c>
      <c r="D31" s="18">
        <v>101</v>
      </c>
      <c r="E31" s="19">
        <v>104</v>
      </c>
      <c r="F31" s="14">
        <f t="shared" si="0"/>
        <v>3</v>
      </c>
      <c r="G31" s="15">
        <f t="shared" si="2"/>
        <v>2.970297029702973</v>
      </c>
    </row>
    <row r="32" spans="1:7" ht="11.25">
      <c r="A32" s="9"/>
      <c r="B32" s="10" t="s">
        <v>30</v>
      </c>
      <c r="C32" s="17">
        <v>347</v>
      </c>
      <c r="D32" s="18">
        <v>481</v>
      </c>
      <c r="E32" s="19">
        <v>394</v>
      </c>
      <c r="F32" s="14">
        <f t="shared" si="0"/>
        <v>-87</v>
      </c>
      <c r="G32" s="15">
        <f t="shared" si="2"/>
        <v>-18.08731808731808</v>
      </c>
    </row>
    <row r="33" spans="1:7" ht="11.25">
      <c r="A33" s="9" t="s">
        <v>3</v>
      </c>
      <c r="B33" s="10" t="s">
        <v>31</v>
      </c>
      <c r="C33" s="17">
        <v>427</v>
      </c>
      <c r="D33" s="18">
        <v>464</v>
      </c>
      <c r="E33" s="19">
        <v>578</v>
      </c>
      <c r="F33" s="14">
        <f t="shared" si="0"/>
        <v>114</v>
      </c>
      <c r="G33" s="15">
        <f t="shared" si="2"/>
        <v>24.56896551724137</v>
      </c>
    </row>
    <row r="34" spans="1:7" ht="11.25">
      <c r="A34" s="9"/>
      <c r="B34" s="10" t="s">
        <v>32</v>
      </c>
      <c r="C34" s="17">
        <f>C35+C36</f>
        <v>300</v>
      </c>
      <c r="D34" s="18">
        <f>D35+D36</f>
        <v>293</v>
      </c>
      <c r="E34" s="19">
        <f>E35+E36</f>
        <v>238</v>
      </c>
      <c r="F34" s="14">
        <f t="shared" si="0"/>
        <v>-55</v>
      </c>
      <c r="G34" s="15">
        <f t="shared" si="2"/>
        <v>-18.77133105802048</v>
      </c>
    </row>
    <row r="35" spans="1:7" ht="11.25">
      <c r="A35" s="9"/>
      <c r="B35" s="10" t="s">
        <v>29</v>
      </c>
      <c r="C35" s="17">
        <v>78</v>
      </c>
      <c r="D35" s="18">
        <v>68</v>
      </c>
      <c r="E35" s="19">
        <v>69</v>
      </c>
      <c r="F35" s="14">
        <f t="shared" si="0"/>
        <v>1</v>
      </c>
      <c r="G35" s="15">
        <f t="shared" si="2"/>
        <v>1.4705882352941124</v>
      </c>
    </row>
    <row r="36" spans="1:7" ht="11.25">
      <c r="A36" s="9"/>
      <c r="B36" s="10" t="s">
        <v>30</v>
      </c>
      <c r="C36" s="17">
        <v>222</v>
      </c>
      <c r="D36" s="18">
        <v>225</v>
      </c>
      <c r="E36" s="19">
        <v>169</v>
      </c>
      <c r="F36" s="14">
        <f t="shared" si="0"/>
        <v>-56</v>
      </c>
      <c r="G36" s="15">
        <f t="shared" si="2"/>
        <v>-24.888888888888893</v>
      </c>
    </row>
    <row r="37" spans="1:7" ht="11.25">
      <c r="A37" s="9"/>
      <c r="B37" s="10" t="s">
        <v>33</v>
      </c>
      <c r="C37" s="17">
        <f>C39+C43</f>
        <v>42</v>
      </c>
      <c r="D37" s="18">
        <f>D39+D43</f>
        <v>46</v>
      </c>
      <c r="E37" s="19">
        <f>E39+E43+E38</f>
        <v>46</v>
      </c>
      <c r="F37" s="14">
        <f t="shared" si="0"/>
        <v>0</v>
      </c>
      <c r="G37" s="15">
        <f t="shared" si="2"/>
        <v>0</v>
      </c>
    </row>
    <row r="38" spans="1:7" ht="11.25">
      <c r="A38" s="9"/>
      <c r="B38" s="10" t="s">
        <v>56</v>
      </c>
      <c r="C38" s="17">
        <v>0</v>
      </c>
      <c r="D38" s="18">
        <v>0</v>
      </c>
      <c r="E38" s="19">
        <v>0</v>
      </c>
      <c r="F38" s="14">
        <f t="shared" si="0"/>
        <v>0</v>
      </c>
      <c r="G38" s="15">
        <v>0</v>
      </c>
    </row>
    <row r="39" spans="1:7" ht="11.25">
      <c r="A39" s="9"/>
      <c r="B39" s="10" t="s">
        <v>34</v>
      </c>
      <c r="C39" s="17">
        <f>C40+C41+C42</f>
        <v>16</v>
      </c>
      <c r="D39" s="18">
        <f>D40+D41+D42</f>
        <v>24</v>
      </c>
      <c r="E39" s="19">
        <f>E40+E41+E42</f>
        <v>19</v>
      </c>
      <c r="F39" s="14">
        <f t="shared" si="0"/>
        <v>-5</v>
      </c>
      <c r="G39" s="15">
        <f>(E39/D39-1)*100</f>
        <v>-20.833333333333336</v>
      </c>
    </row>
    <row r="40" spans="1:7" ht="11.25">
      <c r="A40" s="9"/>
      <c r="B40" s="10" t="s">
        <v>29</v>
      </c>
      <c r="C40" s="17">
        <v>1</v>
      </c>
      <c r="D40" s="18">
        <v>0</v>
      </c>
      <c r="E40" s="19">
        <v>0</v>
      </c>
      <c r="F40" s="14">
        <f t="shared" si="0"/>
        <v>0</v>
      </c>
      <c r="G40" s="15">
        <v>0</v>
      </c>
    </row>
    <row r="41" spans="1:7" ht="11.25">
      <c r="A41" s="9"/>
      <c r="B41" s="10" t="s">
        <v>30</v>
      </c>
      <c r="C41" s="17">
        <v>15</v>
      </c>
      <c r="D41" s="18">
        <v>24</v>
      </c>
      <c r="E41" s="19">
        <v>19</v>
      </c>
      <c r="F41" s="14">
        <f aca="true" t="shared" si="3" ref="F41:F59">+E41-D41</f>
        <v>-5</v>
      </c>
      <c r="G41" s="15">
        <f>(E41/D41-1)*100</f>
        <v>-20.833333333333336</v>
      </c>
    </row>
    <row r="42" spans="1:7" ht="11.25">
      <c r="A42" s="9"/>
      <c r="B42" s="10" t="s">
        <v>31</v>
      </c>
      <c r="C42" s="17">
        <v>0</v>
      </c>
      <c r="D42" s="18">
        <v>0</v>
      </c>
      <c r="E42" s="19">
        <v>0</v>
      </c>
      <c r="F42" s="14">
        <f t="shared" si="3"/>
        <v>0</v>
      </c>
      <c r="G42" s="15">
        <v>0</v>
      </c>
    </row>
    <row r="43" spans="1:7" ht="11.25">
      <c r="A43" s="9"/>
      <c r="B43" s="10" t="s">
        <v>35</v>
      </c>
      <c r="C43" s="17">
        <f>C44+C45</f>
        <v>26</v>
      </c>
      <c r="D43" s="18">
        <f>D44+D45</f>
        <v>22</v>
      </c>
      <c r="E43" s="19">
        <f>E44+E45</f>
        <v>27</v>
      </c>
      <c r="F43" s="14">
        <f t="shared" si="3"/>
        <v>5</v>
      </c>
      <c r="G43" s="15">
        <f>(E43/D43-1)*100</f>
        <v>22.72727272727273</v>
      </c>
    </row>
    <row r="44" spans="1:7" ht="11.25">
      <c r="A44" s="9"/>
      <c r="B44" s="10" t="s">
        <v>36</v>
      </c>
      <c r="C44" s="17">
        <v>26</v>
      </c>
      <c r="D44" s="18">
        <v>22</v>
      </c>
      <c r="E44" s="19">
        <v>27</v>
      </c>
      <c r="F44" s="14">
        <f t="shared" si="3"/>
        <v>5</v>
      </c>
      <c r="G44" s="15">
        <f>(E44/D44-1)*100</f>
        <v>22.72727272727273</v>
      </c>
    </row>
    <row r="45" spans="1:7" ht="11.25">
      <c r="A45" s="9"/>
      <c r="B45" s="10" t="s">
        <v>37</v>
      </c>
      <c r="C45" s="17">
        <v>0</v>
      </c>
      <c r="D45" s="18">
        <v>0</v>
      </c>
      <c r="E45" s="19">
        <v>0</v>
      </c>
      <c r="F45" s="14">
        <f t="shared" si="3"/>
        <v>0</v>
      </c>
      <c r="G45" s="15">
        <v>0</v>
      </c>
    </row>
    <row r="46" spans="1:7" ht="11.25">
      <c r="A46" s="9" t="s">
        <v>38</v>
      </c>
      <c r="B46" s="10" t="s">
        <v>39</v>
      </c>
      <c r="C46" s="17">
        <f>C47+C48</f>
        <v>275</v>
      </c>
      <c r="D46" s="18">
        <f>D47+D48</f>
        <v>227</v>
      </c>
      <c r="E46" s="19">
        <f>E47+E48</f>
        <v>215</v>
      </c>
      <c r="F46" s="14">
        <f t="shared" si="3"/>
        <v>-12</v>
      </c>
      <c r="G46" s="15">
        <f>(E46/D46-1)*100</f>
        <v>-5.286343612334798</v>
      </c>
    </row>
    <row r="47" spans="1:7" ht="11.25">
      <c r="A47" s="9"/>
      <c r="B47" s="10" t="s">
        <v>40</v>
      </c>
      <c r="C47" s="17">
        <v>160</v>
      </c>
      <c r="D47" s="18">
        <v>152</v>
      </c>
      <c r="E47" s="19">
        <v>156</v>
      </c>
      <c r="F47" s="14">
        <f t="shared" si="3"/>
        <v>4</v>
      </c>
      <c r="G47" s="15">
        <f>(E47/D47-1)*100</f>
        <v>2.6315789473684292</v>
      </c>
    </row>
    <row r="48" spans="1:7" ht="11.25">
      <c r="A48" s="9"/>
      <c r="B48" s="10" t="s">
        <v>41</v>
      </c>
      <c r="C48" s="17">
        <v>115</v>
      </c>
      <c r="D48" s="18">
        <v>75</v>
      </c>
      <c r="E48" s="19">
        <v>59</v>
      </c>
      <c r="F48" s="14">
        <f t="shared" si="3"/>
        <v>-16</v>
      </c>
      <c r="G48" s="15">
        <f>(E48/D48-1)*100</f>
        <v>-21.333333333333336</v>
      </c>
    </row>
    <row r="49" spans="1:7" ht="11.25">
      <c r="A49" s="9" t="s">
        <v>18</v>
      </c>
      <c r="B49" s="10" t="s">
        <v>42</v>
      </c>
      <c r="C49" s="17">
        <f>C50+C51</f>
        <v>180</v>
      </c>
      <c r="D49" s="18">
        <f>D50+D51</f>
        <v>232</v>
      </c>
      <c r="E49" s="19">
        <f>E50+E51</f>
        <v>230</v>
      </c>
      <c r="F49" s="14">
        <f t="shared" si="3"/>
        <v>-2</v>
      </c>
      <c r="G49" s="15">
        <f>(E49/D49-1)*100</f>
        <v>-0.8620689655172376</v>
      </c>
    </row>
    <row r="50" spans="1:7" ht="11.25">
      <c r="A50" s="9"/>
      <c r="B50" s="10" t="s">
        <v>43</v>
      </c>
      <c r="C50" s="17">
        <v>180</v>
      </c>
      <c r="D50" s="18">
        <v>232</v>
      </c>
      <c r="E50" s="19">
        <v>230</v>
      </c>
      <c r="F50" s="14">
        <f t="shared" si="3"/>
        <v>-2</v>
      </c>
      <c r="G50" s="15">
        <f>(E50/D50-1)*100</f>
        <v>-0.8620689655172376</v>
      </c>
    </row>
    <row r="51" spans="1:7" ht="11.25">
      <c r="A51" s="9"/>
      <c r="B51" s="10" t="s">
        <v>33</v>
      </c>
      <c r="C51" s="17">
        <v>0</v>
      </c>
      <c r="D51" s="18">
        <v>0</v>
      </c>
      <c r="E51" s="19">
        <v>0</v>
      </c>
      <c r="F51" s="14">
        <f t="shared" si="3"/>
        <v>0</v>
      </c>
      <c r="G51" s="15">
        <v>0</v>
      </c>
    </row>
    <row r="52" spans="1:7" ht="11.25">
      <c r="A52" s="9" t="s">
        <v>22</v>
      </c>
      <c r="B52" s="10" t="s">
        <v>44</v>
      </c>
      <c r="C52" s="17">
        <f>SUM(C53:C58)</f>
        <v>603</v>
      </c>
      <c r="D52" s="18">
        <f>SUM(D53:D58)</f>
        <v>610</v>
      </c>
      <c r="E52" s="19">
        <f>SUM(E53:E58)</f>
        <v>618</v>
      </c>
      <c r="F52" s="14">
        <f t="shared" si="3"/>
        <v>8</v>
      </c>
      <c r="G52" s="15">
        <f>(E52/D52-1)*100</f>
        <v>1.3114754098360715</v>
      </c>
    </row>
    <row r="53" spans="1:7" ht="11.25">
      <c r="A53" s="9"/>
      <c r="B53" s="10" t="s">
        <v>45</v>
      </c>
      <c r="C53" s="17">
        <v>596</v>
      </c>
      <c r="D53" s="18">
        <v>602</v>
      </c>
      <c r="E53" s="19">
        <v>610</v>
      </c>
      <c r="F53" s="14">
        <f t="shared" si="3"/>
        <v>8</v>
      </c>
      <c r="G53" s="15">
        <f>(E53/D53-1)*100</f>
        <v>1.3289036544850585</v>
      </c>
    </row>
    <row r="54" spans="1:7" ht="11.25">
      <c r="A54" s="9"/>
      <c r="B54" s="10" t="s">
        <v>46</v>
      </c>
      <c r="C54" s="17">
        <v>0</v>
      </c>
      <c r="D54" s="18">
        <v>0</v>
      </c>
      <c r="E54" s="19">
        <v>0</v>
      </c>
      <c r="F54" s="14">
        <f t="shared" si="3"/>
        <v>0</v>
      </c>
      <c r="G54" s="15">
        <v>0</v>
      </c>
    </row>
    <row r="55" spans="1:7" ht="11.25">
      <c r="A55" s="9"/>
      <c r="B55" s="5" t="s">
        <v>47</v>
      </c>
      <c r="C55" s="17">
        <v>0</v>
      </c>
      <c r="D55" s="18">
        <v>0</v>
      </c>
      <c r="E55" s="19">
        <v>0</v>
      </c>
      <c r="F55" s="14">
        <f t="shared" si="3"/>
        <v>0</v>
      </c>
      <c r="G55" s="15">
        <v>0</v>
      </c>
    </row>
    <row r="56" spans="1:7" ht="11.25">
      <c r="A56" s="9"/>
      <c r="B56" s="5" t="s">
        <v>48</v>
      </c>
      <c r="C56" s="17">
        <v>0</v>
      </c>
      <c r="D56" s="18">
        <v>0</v>
      </c>
      <c r="E56" s="19">
        <v>0</v>
      </c>
      <c r="F56" s="14">
        <f t="shared" si="3"/>
        <v>0</v>
      </c>
      <c r="G56" s="15">
        <v>0</v>
      </c>
    </row>
    <row r="57" spans="1:7" ht="11.25">
      <c r="A57" s="9"/>
      <c r="B57" s="5" t="s">
        <v>49</v>
      </c>
      <c r="C57" s="17"/>
      <c r="D57" s="18"/>
      <c r="E57" s="19">
        <v>0</v>
      </c>
      <c r="F57" s="14">
        <f t="shared" si="3"/>
        <v>0</v>
      </c>
      <c r="G57" s="15">
        <v>0</v>
      </c>
    </row>
    <row r="58" spans="1:7" ht="11.25">
      <c r="A58" s="9"/>
      <c r="B58" s="5" t="s">
        <v>50</v>
      </c>
      <c r="C58" s="17">
        <v>7</v>
      </c>
      <c r="D58" s="18">
        <v>8</v>
      </c>
      <c r="E58" s="19">
        <v>8</v>
      </c>
      <c r="F58" s="14">
        <f t="shared" si="3"/>
        <v>0</v>
      </c>
      <c r="G58" s="15">
        <f>(E58/D58-1)*100</f>
        <v>0</v>
      </c>
    </row>
    <row r="59" spans="1:7" ht="16.5" customHeight="1">
      <c r="A59" s="10"/>
      <c r="B59" s="21" t="s">
        <v>51</v>
      </c>
      <c r="C59" s="25">
        <f>C27+C46+C49+C52</f>
        <v>4165</v>
      </c>
      <c r="D59" s="26">
        <f>D27+D46+D49+D52</f>
        <v>4491</v>
      </c>
      <c r="E59" s="27">
        <f>E27+E46+E49+E52</f>
        <v>4553</v>
      </c>
      <c r="F59" s="14">
        <f t="shared" si="3"/>
        <v>62</v>
      </c>
      <c r="G59" s="15">
        <f>(E59/D59-1)*100</f>
        <v>1.3805388554887443</v>
      </c>
    </row>
    <row r="60" spans="1:3" ht="18.75" customHeight="1">
      <c r="A60" s="2" t="s">
        <v>52</v>
      </c>
      <c r="C60" s="28"/>
    </row>
    <row r="61" spans="1:3" ht="15.75" customHeight="1">
      <c r="A61" s="2" t="s">
        <v>57</v>
      </c>
      <c r="C61" s="28"/>
    </row>
    <row r="62" ht="15.75" customHeight="1">
      <c r="C62" s="28"/>
    </row>
    <row r="63" ht="15.75" customHeight="1">
      <c r="C63" s="28"/>
    </row>
    <row r="64" ht="11.25">
      <c r="C64" s="28"/>
    </row>
  </sheetData>
  <sheetProtection/>
  <mergeCells count="3">
    <mergeCell ref="B7:B8"/>
    <mergeCell ref="A7:A8"/>
    <mergeCell ref="F7:G7"/>
  </mergeCells>
  <printOptions horizontalCentered="1" verticalCentered="1"/>
  <pageMargins left="0.75" right="0.75" top="0.3937007874015748" bottom="0.3937007874015748" header="0" footer="0"/>
  <pageSetup horizontalDpi="300" verticalDpi="3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2017-06-16T17:00:40Z</dcterms:created>
  <dcterms:modified xsi:type="dcterms:W3CDTF">2017-06-16T17:00:43Z</dcterms:modified>
  <cp:category/>
  <cp:version/>
  <cp:contentType/>
  <cp:contentStatus/>
</cp:coreProperties>
</file>