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324" firstSheet="2" activeTab="2"/>
  </bookViews>
  <sheets>
    <sheet name="Hoja de trabajo" sheetId="1" r:id="rId1"/>
    <sheet name="resumen de cr al comercio" sheetId="2" r:id="rId2"/>
    <sheet name="comercio" sheetId="3" r:id="rId3"/>
  </sheets>
  <definedNames>
    <definedName name="_xlnm.Print_Titles" localSheetId="0">'Hoja de trabajo'!$1:$5</definedName>
  </definedNames>
  <calcPr fullCalcOnLoad="1"/>
</workbook>
</file>

<file path=xl/sharedStrings.xml><?xml version="1.0" encoding="utf-8"?>
<sst xmlns="http://schemas.openxmlformats.org/spreadsheetml/2006/main" count="81" uniqueCount="41">
  <si>
    <t>AL POR MAYOR</t>
  </si>
  <si>
    <t>ZLC</t>
  </si>
  <si>
    <t>Resto País</t>
  </si>
  <si>
    <t>Total</t>
  </si>
  <si>
    <t>TOTAL</t>
  </si>
  <si>
    <t>Bancos</t>
  </si>
  <si>
    <t>por código</t>
  </si>
  <si>
    <t>I TRIMESTRE</t>
  </si>
  <si>
    <t>AL POR</t>
  </si>
  <si>
    <t>MENOR</t>
  </si>
  <si>
    <t>II TRIMESTRE</t>
  </si>
  <si>
    <t>EN MILES DE BALBOAS</t>
  </si>
  <si>
    <t>IIII TRIMESTRE</t>
  </si>
  <si>
    <t>IV TRIMESTRE</t>
  </si>
  <si>
    <t>PRESTAMO AL COMERCIO 1998</t>
  </si>
  <si>
    <t>SUPERINTENDENCIA DE BANCOS</t>
  </si>
  <si>
    <t>CREDITOS AL COMERCIO SEGÚN, ZONA LIBRE DE COLON</t>
  </si>
  <si>
    <t>TRIMESTRES DE 1997-1998</t>
  </si>
  <si>
    <t>RESTO DEL PAIS Y COMERCIO AL POR MENOR EN EL SISTEMA BANCARIO</t>
  </si>
  <si>
    <t>(En millones de balboas)</t>
  </si>
  <si>
    <t>Var.</t>
  </si>
  <si>
    <t>%</t>
  </si>
  <si>
    <t>III TRIMESTRE</t>
  </si>
  <si>
    <t>Resto del Pais</t>
  </si>
  <si>
    <t>AL POR MENOR</t>
  </si>
  <si>
    <t>Cambio</t>
  </si>
  <si>
    <t>Absoluto</t>
  </si>
  <si>
    <t>TOTALES</t>
  </si>
  <si>
    <t>NOTA:</t>
  </si>
  <si>
    <t>Los totales para el año 1997 no reflejan exactitud en las cifras debido a que este formulario</t>
  </si>
  <si>
    <t>es nuevo y varios bancos no reportan la información completa.</t>
  </si>
  <si>
    <t>COMERCIO AL POR MAYOR</t>
  </si>
  <si>
    <t xml:space="preserve">   ZLC</t>
  </si>
  <si>
    <t xml:space="preserve">   Resto del Pais</t>
  </si>
  <si>
    <t>COMERCIO AL POR MENOR</t>
  </si>
  <si>
    <t>SALDOS DE LOS PRESTAMOS AL COMERCIO</t>
  </si>
  <si>
    <t>Fuente: Entidades Bancarias.</t>
  </si>
  <si>
    <t>SISTEMA BANCARIO NACIONAL</t>
  </si>
  <si>
    <t>TRIMESTRES DE 2000 - 2002</t>
  </si>
  <si>
    <t>SERVICIOS</t>
  </si>
  <si>
    <t>CUADRO No. 35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</si>
</sst>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0.0%"/>
    <numFmt numFmtId="203" formatCode="0.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201" fontId="1" fillId="0" borderId="0" xfId="46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201" fontId="1" fillId="0" borderId="11" xfId="46" applyNumberFormat="1" applyFont="1" applyBorder="1" applyAlignment="1">
      <alignment/>
    </xf>
    <xf numFmtId="0" fontId="1" fillId="0" borderId="0" xfId="0" applyFont="1" applyBorder="1" applyAlignment="1">
      <alignment/>
    </xf>
    <xf numFmtId="201" fontId="1" fillId="0" borderId="0" xfId="46" applyNumberFormat="1" applyFont="1" applyBorder="1" applyAlignment="1">
      <alignment/>
    </xf>
    <xf numFmtId="201" fontId="1" fillId="0" borderId="10" xfId="46" applyNumberFormat="1" applyFont="1" applyBorder="1" applyAlignment="1">
      <alignment/>
    </xf>
    <xf numFmtId="201" fontId="2" fillId="0" borderId="12" xfId="46" applyNumberFormat="1" applyFont="1" applyBorder="1" applyAlignment="1">
      <alignment/>
    </xf>
    <xf numFmtId="201" fontId="2" fillId="0" borderId="13" xfId="46" applyNumberFormat="1" applyFont="1" applyBorder="1" applyAlignment="1">
      <alignment/>
    </xf>
    <xf numFmtId="201" fontId="2" fillId="0" borderId="14" xfId="46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46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9" xfId="0" applyFont="1" applyBorder="1" applyAlignment="1">
      <alignment horizontal="right"/>
    </xf>
    <xf numFmtId="0" fontId="0" fillId="0" borderId="0" xfId="0" applyBorder="1" applyAlignment="1">
      <alignment/>
    </xf>
    <xf numFmtId="201" fontId="4" fillId="0" borderId="20" xfId="46" applyNumberFormat="1" applyFont="1" applyBorder="1" applyAlignment="1">
      <alignment/>
    </xf>
    <xf numFmtId="201" fontId="4" fillId="0" borderId="0" xfId="46" applyNumberFormat="1" applyFont="1" applyBorder="1" applyAlignment="1">
      <alignment/>
    </xf>
    <xf numFmtId="202" fontId="0" fillId="0" borderId="21" xfId="52" applyNumberFormat="1" applyFont="1" applyBorder="1" applyAlignment="1">
      <alignment/>
    </xf>
    <xf numFmtId="201" fontId="0" fillId="0" borderId="20" xfId="46" applyNumberFormat="1" applyFont="1" applyBorder="1" applyAlignment="1">
      <alignment/>
    </xf>
    <xf numFmtId="201" fontId="0" fillId="0" borderId="0" xfId="46" applyNumberFormat="1" applyFont="1" applyBorder="1" applyAlignment="1">
      <alignment/>
    </xf>
    <xf numFmtId="201" fontId="0" fillId="0" borderId="22" xfId="46" applyNumberFormat="1" applyFont="1" applyBorder="1" applyAlignment="1">
      <alignment/>
    </xf>
    <xf numFmtId="201" fontId="0" fillId="0" borderId="24" xfId="46" applyNumberFormat="1" applyFont="1" applyBorder="1" applyAlignment="1">
      <alignment/>
    </xf>
    <xf numFmtId="202" fontId="0" fillId="0" borderId="23" xfId="52" applyNumberFormat="1" applyFont="1" applyBorder="1" applyAlignment="1">
      <alignment/>
    </xf>
    <xf numFmtId="202" fontId="4" fillId="0" borderId="21" xfId="52" applyNumberFormat="1" applyFont="1" applyBorder="1" applyAlignment="1">
      <alignment/>
    </xf>
    <xf numFmtId="202" fontId="0" fillId="0" borderId="21" xfId="52" applyNumberFormat="1" applyFont="1" applyBorder="1" applyAlignment="1">
      <alignment/>
    </xf>
    <xf numFmtId="202" fontId="0" fillId="0" borderId="23" xfId="52" applyNumberFormat="1" applyFont="1" applyBorder="1" applyAlignment="1">
      <alignment/>
    </xf>
    <xf numFmtId="201" fontId="4" fillId="0" borderId="21" xfId="46" applyNumberFormat="1" applyFont="1" applyBorder="1" applyAlignment="1">
      <alignment/>
    </xf>
    <xf numFmtId="201" fontId="0" fillId="0" borderId="21" xfId="46" applyNumberFormat="1" applyFont="1" applyBorder="1" applyAlignment="1">
      <alignment/>
    </xf>
    <xf numFmtId="201" fontId="0" fillId="0" borderId="23" xfId="46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6" xfId="0" applyBorder="1" applyAlignment="1">
      <alignment/>
    </xf>
    <xf numFmtId="201" fontId="4" fillId="0" borderId="26" xfId="46" applyNumberFormat="1" applyFont="1" applyBorder="1" applyAlignment="1">
      <alignment/>
    </xf>
    <xf numFmtId="201" fontId="4" fillId="0" borderId="27" xfId="46" applyNumberFormat="1" applyFont="1" applyBorder="1" applyAlignment="1">
      <alignment/>
    </xf>
    <xf numFmtId="43" fontId="0" fillId="0" borderId="21" xfId="46" applyNumberFormat="1" applyFont="1" applyBorder="1" applyAlignment="1">
      <alignment/>
    </xf>
    <xf numFmtId="43" fontId="0" fillId="0" borderId="23" xfId="46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201" fontId="0" fillId="0" borderId="18" xfId="46" applyNumberFormat="1" applyFont="1" applyBorder="1" applyAlignment="1">
      <alignment/>
    </xf>
    <xf numFmtId="201" fontId="0" fillId="0" borderId="19" xfId="46" applyNumberFormat="1" applyFont="1" applyBorder="1" applyAlignment="1">
      <alignment/>
    </xf>
    <xf numFmtId="202" fontId="0" fillId="0" borderId="25" xfId="52" applyNumberFormat="1" applyFont="1" applyBorder="1" applyAlignment="1">
      <alignment/>
    </xf>
    <xf numFmtId="201" fontId="0" fillId="0" borderId="25" xfId="46" applyNumberFormat="1" applyFont="1" applyBorder="1" applyAlignment="1">
      <alignment/>
    </xf>
    <xf numFmtId="202" fontId="0" fillId="0" borderId="19" xfId="52" applyNumberFormat="1" applyFont="1" applyBorder="1" applyAlignment="1">
      <alignment/>
    </xf>
    <xf numFmtId="43" fontId="0" fillId="0" borderId="18" xfId="46" applyNumberFormat="1" applyFont="1" applyBorder="1" applyAlignment="1">
      <alignment/>
    </xf>
    <xf numFmtId="202" fontId="0" fillId="0" borderId="25" xfId="52" applyNumberFormat="1" applyFont="1" applyBorder="1" applyAlignment="1">
      <alignment/>
    </xf>
    <xf numFmtId="202" fontId="0" fillId="0" borderId="27" xfId="52" applyNumberFormat="1" applyFont="1" applyBorder="1" applyAlignment="1">
      <alignment/>
    </xf>
    <xf numFmtId="201" fontId="0" fillId="0" borderId="23" xfId="46" applyNumberFormat="1" applyFont="1" applyBorder="1" applyAlignment="1">
      <alignment/>
    </xf>
    <xf numFmtId="0" fontId="0" fillId="0" borderId="22" xfId="52" applyNumberFormat="1" applyFont="1" applyBorder="1" applyAlignment="1">
      <alignment/>
    </xf>
    <xf numFmtId="201" fontId="4" fillId="0" borderId="22" xfId="46" applyNumberFormat="1" applyFont="1" applyBorder="1" applyAlignment="1">
      <alignment/>
    </xf>
    <xf numFmtId="0" fontId="0" fillId="0" borderId="25" xfId="0" applyBorder="1" applyAlignment="1">
      <alignment/>
    </xf>
    <xf numFmtId="201" fontId="0" fillId="0" borderId="27" xfId="0" applyNumberFormat="1" applyBorder="1" applyAlignment="1">
      <alignment/>
    </xf>
    <xf numFmtId="201" fontId="4" fillId="0" borderId="27" xfId="0" applyNumberFormat="1" applyFont="1" applyBorder="1" applyAlignment="1">
      <alignment/>
    </xf>
    <xf numFmtId="201" fontId="0" fillId="0" borderId="22" xfId="0" applyNumberFormat="1" applyBorder="1" applyAlignment="1">
      <alignment/>
    </xf>
    <xf numFmtId="201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5" fillId="0" borderId="27" xfId="0" applyFont="1" applyBorder="1" applyAlignment="1">
      <alignment/>
    </xf>
    <xf numFmtId="17" fontId="5" fillId="0" borderId="2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201" fontId="6" fillId="0" borderId="26" xfId="46" applyNumberFormat="1" applyFont="1" applyBorder="1" applyAlignment="1">
      <alignment/>
    </xf>
    <xf numFmtId="201" fontId="5" fillId="0" borderId="26" xfId="46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201" fontId="5" fillId="0" borderId="29" xfId="46" applyNumberFormat="1" applyFont="1" applyBorder="1" applyAlignment="1">
      <alignment/>
    </xf>
    <xf numFmtId="0" fontId="6" fillId="0" borderId="0" xfId="0" applyFont="1" applyBorder="1" applyAlignment="1">
      <alignment/>
    </xf>
    <xf numFmtId="201" fontId="7" fillId="0" borderId="26" xfId="46" applyNumberFormat="1" applyFont="1" applyBorder="1" applyAlignment="1">
      <alignment/>
    </xf>
    <xf numFmtId="0" fontId="5" fillId="0" borderId="0" xfId="0" applyFont="1" applyBorder="1" applyAlignment="1">
      <alignment/>
    </xf>
    <xf numFmtId="17" fontId="5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133350</xdr:colOff>
      <xdr:row>5</xdr:row>
      <xdr:rowOff>9525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47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zoomScalePageLayoutView="0" workbookViewId="0" topLeftCell="A1">
      <selection activeCell="V62" sqref="V62"/>
    </sheetView>
  </sheetViews>
  <sheetFormatPr defaultColWidth="11.421875" defaultRowHeight="12.75"/>
  <cols>
    <col min="1" max="1" width="10.28125" style="3" customWidth="1"/>
    <col min="2" max="2" width="9.421875" style="1" customWidth="1"/>
    <col min="3" max="3" width="11.421875" style="1" customWidth="1"/>
    <col min="4" max="5" width="10.57421875" style="1" customWidth="1"/>
    <col min="6" max="6" width="12.8515625" style="1" customWidth="1"/>
    <col min="7" max="7" width="9.140625" style="1" customWidth="1"/>
    <col min="8" max="8" width="12.140625" style="1" customWidth="1"/>
    <col min="9" max="9" width="10.8515625" style="1" customWidth="1"/>
    <col min="10" max="10" width="10.421875" style="1" customWidth="1"/>
    <col min="11" max="11" width="10.140625" style="1" customWidth="1"/>
    <col min="12" max="12" width="9.140625" style="1" customWidth="1"/>
    <col min="13" max="13" width="11.421875" style="1" customWidth="1"/>
    <col min="14" max="14" width="10.8515625" style="1" customWidth="1"/>
    <col min="15" max="15" width="10.7109375" style="1" customWidth="1"/>
    <col min="16" max="16" width="11.00390625" style="1" customWidth="1"/>
    <col min="17" max="17" width="9.00390625" style="1" customWidth="1"/>
    <col min="18" max="18" width="10.28125" style="1" customWidth="1"/>
    <col min="19" max="19" width="11.28125" style="1" customWidth="1"/>
    <col min="20" max="20" width="10.00390625" style="1" customWidth="1"/>
    <col min="21" max="16384" width="11.421875" style="1" customWidth="1"/>
  </cols>
  <sheetData>
    <row r="1" ht="12">
      <c r="A1" s="22" t="s">
        <v>14</v>
      </c>
    </row>
    <row r="2" ht="12.75" thickBot="1">
      <c r="A2" s="22" t="s">
        <v>11</v>
      </c>
    </row>
    <row r="3" spans="1:21" ht="18">
      <c r="A3" s="17"/>
      <c r="B3" s="98" t="s">
        <v>7</v>
      </c>
      <c r="C3" s="99"/>
      <c r="D3" s="99"/>
      <c r="E3" s="99"/>
      <c r="F3" s="100"/>
      <c r="G3" s="98" t="s">
        <v>10</v>
      </c>
      <c r="H3" s="99"/>
      <c r="I3" s="99"/>
      <c r="J3" s="99"/>
      <c r="K3" s="100"/>
      <c r="L3" s="98" t="s">
        <v>12</v>
      </c>
      <c r="M3" s="99"/>
      <c r="N3" s="99"/>
      <c r="O3" s="99"/>
      <c r="P3" s="100"/>
      <c r="Q3" s="98" t="s">
        <v>13</v>
      </c>
      <c r="R3" s="99"/>
      <c r="S3" s="99"/>
      <c r="T3" s="99"/>
      <c r="U3" s="100"/>
    </row>
    <row r="4" spans="1:21" ht="12">
      <c r="A4" s="18" t="s">
        <v>5</v>
      </c>
      <c r="B4" s="96" t="s">
        <v>0</v>
      </c>
      <c r="C4" s="97"/>
      <c r="D4" s="97"/>
      <c r="E4" s="5" t="s">
        <v>8</v>
      </c>
      <c r="F4" s="6" t="s">
        <v>4</v>
      </c>
      <c r="G4" s="96" t="s">
        <v>0</v>
      </c>
      <c r="H4" s="97"/>
      <c r="I4" s="97"/>
      <c r="J4" s="5" t="s">
        <v>8</v>
      </c>
      <c r="K4" s="6" t="s">
        <v>4</v>
      </c>
      <c r="L4" s="96" t="s">
        <v>0</v>
      </c>
      <c r="M4" s="97"/>
      <c r="N4" s="97"/>
      <c r="O4" s="5" t="s">
        <v>8</v>
      </c>
      <c r="P4" s="6" t="s">
        <v>4</v>
      </c>
      <c r="Q4" s="96" t="s">
        <v>0</v>
      </c>
      <c r="R4" s="97"/>
      <c r="S4" s="97"/>
      <c r="T4" s="5" t="s">
        <v>8</v>
      </c>
      <c r="U4" s="6" t="s">
        <v>4</v>
      </c>
    </row>
    <row r="5" spans="1:21" ht="12">
      <c r="A5" s="18" t="s">
        <v>6</v>
      </c>
      <c r="B5" s="7" t="s">
        <v>1</v>
      </c>
      <c r="C5" s="8" t="s">
        <v>2</v>
      </c>
      <c r="D5" s="8" t="s">
        <v>3</v>
      </c>
      <c r="E5" s="5" t="s">
        <v>9</v>
      </c>
      <c r="F5" s="9"/>
      <c r="G5" s="7" t="s">
        <v>1</v>
      </c>
      <c r="H5" s="8" t="s">
        <v>2</v>
      </c>
      <c r="I5" s="8" t="s">
        <v>3</v>
      </c>
      <c r="J5" s="5" t="s">
        <v>9</v>
      </c>
      <c r="K5" s="9"/>
      <c r="L5" s="7" t="s">
        <v>1</v>
      </c>
      <c r="M5" s="8" t="s">
        <v>2</v>
      </c>
      <c r="N5" s="8" t="s">
        <v>3</v>
      </c>
      <c r="O5" s="5" t="s">
        <v>9</v>
      </c>
      <c r="P5" s="9"/>
      <c r="Q5" s="7" t="s">
        <v>1</v>
      </c>
      <c r="R5" s="8" t="s">
        <v>2</v>
      </c>
      <c r="S5" s="8" t="s">
        <v>3</v>
      </c>
      <c r="T5" s="5" t="s">
        <v>9</v>
      </c>
      <c r="U5" s="9"/>
    </row>
    <row r="6" spans="1:21" ht="19.5" customHeight="1">
      <c r="A6" s="19">
        <v>1</v>
      </c>
      <c r="B6" s="10">
        <v>3360</v>
      </c>
      <c r="C6" s="12">
        <v>0</v>
      </c>
      <c r="D6" s="12">
        <f>B6+C6</f>
        <v>3360</v>
      </c>
      <c r="E6" s="12">
        <v>38694</v>
      </c>
      <c r="F6" s="13">
        <f>D6+E6</f>
        <v>42054</v>
      </c>
      <c r="G6" s="10">
        <v>4053</v>
      </c>
      <c r="H6" s="12">
        <v>0</v>
      </c>
      <c r="I6" s="12">
        <f>G6+H6</f>
        <v>4053</v>
      </c>
      <c r="J6" s="12">
        <v>38628</v>
      </c>
      <c r="K6" s="13">
        <f>I6+J6</f>
        <v>42681</v>
      </c>
      <c r="L6" s="10">
        <v>4955</v>
      </c>
      <c r="M6" s="12">
        <v>0</v>
      </c>
      <c r="N6" s="12">
        <f>L6+M6</f>
        <v>4955</v>
      </c>
      <c r="O6" s="12">
        <v>40362</v>
      </c>
      <c r="P6" s="13">
        <f>N6+O6</f>
        <v>45317</v>
      </c>
      <c r="Q6" s="10">
        <v>4297</v>
      </c>
      <c r="R6" s="11">
        <v>0</v>
      </c>
      <c r="S6" s="12">
        <f>Q6+R6</f>
        <v>4297</v>
      </c>
      <c r="T6" s="12">
        <v>41163</v>
      </c>
      <c r="U6" s="13">
        <f>S6+T6</f>
        <v>45460</v>
      </c>
    </row>
    <row r="7" spans="1:21" ht="12">
      <c r="A7" s="19">
        <v>3</v>
      </c>
      <c r="B7" s="10">
        <v>0</v>
      </c>
      <c r="C7" s="12">
        <v>0</v>
      </c>
      <c r="D7" s="12">
        <f aca="true" t="shared" si="0" ref="D7:D61">B7+C7</f>
        <v>0</v>
      </c>
      <c r="E7" s="12">
        <v>174583</v>
      </c>
      <c r="F7" s="13">
        <f aca="true" t="shared" si="1" ref="F7:F61">D7+E7</f>
        <v>174583</v>
      </c>
      <c r="G7" s="10">
        <v>0</v>
      </c>
      <c r="H7" s="12">
        <v>0</v>
      </c>
      <c r="I7" s="12">
        <f aca="true" t="shared" si="2" ref="I7:I70">G7+H7</f>
        <v>0</v>
      </c>
      <c r="J7" s="12">
        <v>181355</v>
      </c>
      <c r="K7" s="13">
        <f aca="true" t="shared" si="3" ref="K7:K70">I7+J7</f>
        <v>181355</v>
      </c>
      <c r="L7" s="10">
        <v>0</v>
      </c>
      <c r="M7" s="12">
        <v>0</v>
      </c>
      <c r="N7" s="12">
        <f aca="true" t="shared" si="4" ref="N7:N70">L7+M7</f>
        <v>0</v>
      </c>
      <c r="O7" s="12">
        <v>199160</v>
      </c>
      <c r="P7" s="13">
        <f aca="true" t="shared" si="5" ref="P7:P70">N7+O7</f>
        <v>199160</v>
      </c>
      <c r="Q7" s="10">
        <v>0</v>
      </c>
      <c r="R7" s="12">
        <v>0</v>
      </c>
      <c r="S7" s="12">
        <f aca="true" t="shared" si="6" ref="S7:S70">Q7+R7</f>
        <v>0</v>
      </c>
      <c r="T7" s="12">
        <v>191994</v>
      </c>
      <c r="U7" s="13">
        <f aca="true" t="shared" si="7" ref="U7:U70">S7+T7</f>
        <v>191994</v>
      </c>
    </row>
    <row r="8" spans="1:21" ht="12">
      <c r="A8" s="19">
        <v>4</v>
      </c>
      <c r="B8" s="10">
        <v>0</v>
      </c>
      <c r="C8" s="12">
        <v>0</v>
      </c>
      <c r="D8" s="12">
        <f t="shared" si="0"/>
        <v>0</v>
      </c>
      <c r="E8" s="12">
        <v>111291</v>
      </c>
      <c r="F8" s="13">
        <f t="shared" si="1"/>
        <v>111291</v>
      </c>
      <c r="G8" s="10"/>
      <c r="H8" s="12"/>
      <c r="I8" s="12">
        <f t="shared" si="2"/>
        <v>0</v>
      </c>
      <c r="J8" s="12">
        <v>132474</v>
      </c>
      <c r="K8" s="13">
        <f t="shared" si="3"/>
        <v>132474</v>
      </c>
      <c r="L8" s="10"/>
      <c r="M8" s="12"/>
      <c r="N8" s="12">
        <f t="shared" si="4"/>
        <v>0</v>
      </c>
      <c r="O8" s="12">
        <v>149918</v>
      </c>
      <c r="P8" s="13">
        <f t="shared" si="5"/>
        <v>149918</v>
      </c>
      <c r="Q8" s="10"/>
      <c r="R8" s="12"/>
      <c r="S8" s="12">
        <f t="shared" si="6"/>
        <v>0</v>
      </c>
      <c r="T8" s="12">
        <v>173228</v>
      </c>
      <c r="U8" s="13">
        <f t="shared" si="7"/>
        <v>173228</v>
      </c>
    </row>
    <row r="9" spans="1:21" ht="12">
      <c r="A9" s="19">
        <v>5</v>
      </c>
      <c r="B9" s="10">
        <v>30367</v>
      </c>
      <c r="C9" s="12">
        <v>28433</v>
      </c>
      <c r="D9" s="12">
        <f t="shared" si="0"/>
        <v>58800</v>
      </c>
      <c r="E9" s="12">
        <v>0</v>
      </c>
      <c r="F9" s="13">
        <f t="shared" si="1"/>
        <v>58800</v>
      </c>
      <c r="G9" s="10">
        <v>26138</v>
      </c>
      <c r="H9" s="12">
        <v>37103</v>
      </c>
      <c r="I9" s="12">
        <f t="shared" si="2"/>
        <v>63241</v>
      </c>
      <c r="J9" s="12">
        <v>0</v>
      </c>
      <c r="K9" s="13">
        <f t="shared" si="3"/>
        <v>63241</v>
      </c>
      <c r="L9" s="10">
        <v>25141</v>
      </c>
      <c r="M9" s="12">
        <v>35084</v>
      </c>
      <c r="N9" s="12">
        <f t="shared" si="4"/>
        <v>60225</v>
      </c>
      <c r="O9" s="12">
        <v>0</v>
      </c>
      <c r="P9" s="13">
        <f t="shared" si="5"/>
        <v>60225</v>
      </c>
      <c r="Q9" s="10">
        <v>16682</v>
      </c>
      <c r="R9" s="12">
        <v>23578</v>
      </c>
      <c r="S9" s="12">
        <f t="shared" si="6"/>
        <v>40260</v>
      </c>
      <c r="T9" s="12">
        <v>0</v>
      </c>
      <c r="U9" s="13">
        <f t="shared" si="7"/>
        <v>40260</v>
      </c>
    </row>
    <row r="10" spans="1:21" ht="12">
      <c r="A10" s="19">
        <v>7</v>
      </c>
      <c r="B10" s="10">
        <v>27440</v>
      </c>
      <c r="C10" s="12">
        <v>0</v>
      </c>
      <c r="D10" s="12">
        <f t="shared" si="0"/>
        <v>27440</v>
      </c>
      <c r="E10" s="12">
        <v>24399</v>
      </c>
      <c r="F10" s="13">
        <f t="shared" si="1"/>
        <v>51839</v>
      </c>
      <c r="G10" s="10">
        <v>25172</v>
      </c>
      <c r="H10" s="12">
        <v>0</v>
      </c>
      <c r="I10" s="12">
        <f t="shared" si="2"/>
        <v>25172</v>
      </c>
      <c r="J10" s="12">
        <v>24751</v>
      </c>
      <c r="K10" s="13">
        <f t="shared" si="3"/>
        <v>49923</v>
      </c>
      <c r="L10" s="10">
        <v>25959</v>
      </c>
      <c r="M10" s="12">
        <v>0</v>
      </c>
      <c r="N10" s="12">
        <f t="shared" si="4"/>
        <v>25959</v>
      </c>
      <c r="O10" s="12">
        <v>24949</v>
      </c>
      <c r="P10" s="13">
        <f t="shared" si="5"/>
        <v>50908</v>
      </c>
      <c r="Q10" s="10">
        <v>23727</v>
      </c>
      <c r="R10" s="12">
        <v>0</v>
      </c>
      <c r="S10" s="12">
        <f t="shared" si="6"/>
        <v>23727</v>
      </c>
      <c r="T10" s="12">
        <v>23174</v>
      </c>
      <c r="U10" s="13">
        <f t="shared" si="7"/>
        <v>46901</v>
      </c>
    </row>
    <row r="11" spans="1:21" ht="12">
      <c r="A11" s="19">
        <v>8</v>
      </c>
      <c r="B11" s="10">
        <v>0</v>
      </c>
      <c r="C11" s="12">
        <v>0</v>
      </c>
      <c r="D11" s="12">
        <f t="shared" si="0"/>
        <v>0</v>
      </c>
      <c r="E11" s="12">
        <v>7</v>
      </c>
      <c r="F11" s="13">
        <f t="shared" si="1"/>
        <v>7</v>
      </c>
      <c r="G11" s="10">
        <v>0</v>
      </c>
      <c r="H11" s="12">
        <v>0</v>
      </c>
      <c r="I11" s="12">
        <f t="shared" si="2"/>
        <v>0</v>
      </c>
      <c r="J11" s="12">
        <v>30</v>
      </c>
      <c r="K11" s="13">
        <f t="shared" si="3"/>
        <v>30</v>
      </c>
      <c r="L11" s="10">
        <v>0</v>
      </c>
      <c r="M11" s="12">
        <v>0</v>
      </c>
      <c r="N11" s="12">
        <f t="shared" si="4"/>
        <v>0</v>
      </c>
      <c r="O11" s="12">
        <v>13</v>
      </c>
      <c r="P11" s="13">
        <f t="shared" si="5"/>
        <v>13</v>
      </c>
      <c r="Q11" s="10">
        <v>0</v>
      </c>
      <c r="R11" s="12">
        <v>0</v>
      </c>
      <c r="S11" s="12">
        <f t="shared" si="6"/>
        <v>0</v>
      </c>
      <c r="T11" s="12">
        <v>14</v>
      </c>
      <c r="U11" s="13">
        <f t="shared" si="7"/>
        <v>14</v>
      </c>
    </row>
    <row r="12" spans="1:21" ht="12">
      <c r="A12" s="19">
        <v>9</v>
      </c>
      <c r="B12" s="10">
        <v>33280</v>
      </c>
      <c r="C12" s="12">
        <v>2887</v>
      </c>
      <c r="D12" s="12">
        <f t="shared" si="0"/>
        <v>36167</v>
      </c>
      <c r="E12" s="12">
        <v>156747</v>
      </c>
      <c r="F12" s="13">
        <f t="shared" si="1"/>
        <v>192914</v>
      </c>
      <c r="G12" s="10">
        <v>44751</v>
      </c>
      <c r="H12" s="12">
        <v>3437</v>
      </c>
      <c r="I12" s="12">
        <f t="shared" si="2"/>
        <v>48188</v>
      </c>
      <c r="J12" s="12">
        <v>164904</v>
      </c>
      <c r="K12" s="13">
        <f t="shared" si="3"/>
        <v>213092</v>
      </c>
      <c r="L12" s="10">
        <v>55003</v>
      </c>
      <c r="M12" s="12">
        <v>3298</v>
      </c>
      <c r="N12" s="12">
        <f t="shared" si="4"/>
        <v>58301</v>
      </c>
      <c r="O12" s="12">
        <v>176374</v>
      </c>
      <c r="P12" s="13">
        <f t="shared" si="5"/>
        <v>234675</v>
      </c>
      <c r="Q12" s="10">
        <v>37257</v>
      </c>
      <c r="R12" s="12">
        <v>7130</v>
      </c>
      <c r="S12" s="12">
        <f t="shared" si="6"/>
        <v>44387</v>
      </c>
      <c r="T12" s="12">
        <v>171422</v>
      </c>
      <c r="U12" s="13">
        <f t="shared" si="7"/>
        <v>215809</v>
      </c>
    </row>
    <row r="13" spans="1:21" ht="12">
      <c r="A13" s="19">
        <v>10</v>
      </c>
      <c r="B13" s="10"/>
      <c r="C13" s="12">
        <v>19748</v>
      </c>
      <c r="D13" s="12">
        <f>B13+C13</f>
        <v>19748</v>
      </c>
      <c r="E13" s="12">
        <v>0</v>
      </c>
      <c r="F13" s="13">
        <f t="shared" si="1"/>
        <v>19748</v>
      </c>
      <c r="G13" s="10">
        <v>0</v>
      </c>
      <c r="H13" s="12">
        <v>21682</v>
      </c>
      <c r="I13" s="12">
        <f t="shared" si="2"/>
        <v>21682</v>
      </c>
      <c r="J13" s="12"/>
      <c r="K13" s="13">
        <f t="shared" si="3"/>
        <v>21682</v>
      </c>
      <c r="L13" s="10"/>
      <c r="M13" s="12">
        <v>21687</v>
      </c>
      <c r="N13" s="12">
        <f t="shared" si="4"/>
        <v>21687</v>
      </c>
      <c r="O13" s="12"/>
      <c r="P13" s="13">
        <f t="shared" si="5"/>
        <v>21687</v>
      </c>
      <c r="Q13" s="10"/>
      <c r="R13" s="12">
        <v>22987</v>
      </c>
      <c r="S13" s="12">
        <f t="shared" si="6"/>
        <v>22987</v>
      </c>
      <c r="T13" s="12"/>
      <c r="U13" s="13">
        <f t="shared" si="7"/>
        <v>22987</v>
      </c>
    </row>
    <row r="14" spans="1:21" ht="12">
      <c r="A14" s="19">
        <v>12</v>
      </c>
      <c r="B14" s="10">
        <v>64122</v>
      </c>
      <c r="C14" s="12">
        <v>12992</v>
      </c>
      <c r="D14" s="12">
        <f t="shared" si="0"/>
        <v>77114</v>
      </c>
      <c r="E14" s="12">
        <v>72322</v>
      </c>
      <c r="F14" s="13">
        <f t="shared" si="1"/>
        <v>149436</v>
      </c>
      <c r="G14" s="10">
        <v>66335</v>
      </c>
      <c r="H14" s="12">
        <v>13998</v>
      </c>
      <c r="I14" s="12">
        <f t="shared" si="2"/>
        <v>80333</v>
      </c>
      <c r="J14" s="12">
        <v>73856</v>
      </c>
      <c r="K14" s="13">
        <f t="shared" si="3"/>
        <v>154189</v>
      </c>
      <c r="L14" s="10">
        <v>64932</v>
      </c>
      <c r="M14" s="12">
        <v>12377</v>
      </c>
      <c r="N14" s="12">
        <f t="shared" si="4"/>
        <v>77309</v>
      </c>
      <c r="O14" s="12">
        <v>81459</v>
      </c>
      <c r="P14" s="13">
        <f t="shared" si="5"/>
        <v>158768</v>
      </c>
      <c r="Q14" s="10">
        <v>44132</v>
      </c>
      <c r="R14" s="12">
        <v>11136</v>
      </c>
      <c r="S14" s="12">
        <f t="shared" si="6"/>
        <v>55268</v>
      </c>
      <c r="T14" s="12">
        <v>86200</v>
      </c>
      <c r="U14" s="13">
        <f t="shared" si="7"/>
        <v>141468</v>
      </c>
    </row>
    <row r="15" spans="1:21" ht="12">
      <c r="A15" s="19">
        <v>13</v>
      </c>
      <c r="B15" s="10">
        <v>0</v>
      </c>
      <c r="C15" s="12">
        <v>1887</v>
      </c>
      <c r="D15" s="12">
        <f t="shared" si="0"/>
        <v>1887</v>
      </c>
      <c r="E15" s="12">
        <v>0</v>
      </c>
      <c r="F15" s="13">
        <f t="shared" si="1"/>
        <v>1887</v>
      </c>
      <c r="G15" s="10">
        <v>0</v>
      </c>
      <c r="H15" s="12">
        <v>987</v>
      </c>
      <c r="I15" s="12">
        <f t="shared" si="2"/>
        <v>987</v>
      </c>
      <c r="J15" s="12"/>
      <c r="K15" s="13">
        <f t="shared" si="3"/>
        <v>987</v>
      </c>
      <c r="L15" s="10">
        <v>0</v>
      </c>
      <c r="M15" s="12">
        <v>1047</v>
      </c>
      <c r="N15" s="12">
        <f t="shared" si="4"/>
        <v>1047</v>
      </c>
      <c r="O15" s="12">
        <v>0</v>
      </c>
      <c r="P15" s="13">
        <f t="shared" si="5"/>
        <v>1047</v>
      </c>
      <c r="Q15" s="10">
        <v>0</v>
      </c>
      <c r="R15" s="12">
        <v>652</v>
      </c>
      <c r="S15" s="12">
        <f t="shared" si="6"/>
        <v>652</v>
      </c>
      <c r="T15" s="12">
        <v>0</v>
      </c>
      <c r="U15" s="13">
        <f t="shared" si="7"/>
        <v>652</v>
      </c>
    </row>
    <row r="16" spans="1:21" ht="12">
      <c r="A16" s="19">
        <v>14</v>
      </c>
      <c r="B16" s="10">
        <v>0</v>
      </c>
      <c r="C16" s="12">
        <v>257</v>
      </c>
      <c r="D16" s="12">
        <f t="shared" si="0"/>
        <v>257</v>
      </c>
      <c r="E16" s="12">
        <v>0</v>
      </c>
      <c r="F16" s="13">
        <f t="shared" si="1"/>
        <v>257</v>
      </c>
      <c r="G16" s="10">
        <v>0</v>
      </c>
      <c r="H16" s="12">
        <v>220</v>
      </c>
      <c r="I16" s="12">
        <f t="shared" si="2"/>
        <v>220</v>
      </c>
      <c r="J16" s="12">
        <v>0</v>
      </c>
      <c r="K16" s="13">
        <f t="shared" si="3"/>
        <v>220</v>
      </c>
      <c r="L16" s="10">
        <v>0</v>
      </c>
      <c r="M16" s="12">
        <v>121</v>
      </c>
      <c r="N16" s="12">
        <f t="shared" si="4"/>
        <v>121</v>
      </c>
      <c r="O16" s="12"/>
      <c r="P16" s="13">
        <f t="shared" si="5"/>
        <v>121</v>
      </c>
      <c r="Q16" s="10">
        <v>0</v>
      </c>
      <c r="R16" s="12">
        <v>143</v>
      </c>
      <c r="S16" s="12">
        <f t="shared" si="6"/>
        <v>143</v>
      </c>
      <c r="T16" s="12">
        <v>0</v>
      </c>
      <c r="U16" s="13">
        <f t="shared" si="7"/>
        <v>143</v>
      </c>
    </row>
    <row r="17" spans="1:21" ht="12">
      <c r="A17" s="19">
        <v>15</v>
      </c>
      <c r="B17" s="10">
        <v>36898</v>
      </c>
      <c r="C17" s="12">
        <v>15335</v>
      </c>
      <c r="D17" s="12">
        <f t="shared" si="0"/>
        <v>52233</v>
      </c>
      <c r="E17" s="12">
        <v>55083</v>
      </c>
      <c r="F17" s="13">
        <f t="shared" si="1"/>
        <v>107316</v>
      </c>
      <c r="G17" s="10">
        <v>43968</v>
      </c>
      <c r="H17" s="12">
        <v>14446</v>
      </c>
      <c r="I17" s="12">
        <f t="shared" si="2"/>
        <v>58414</v>
      </c>
      <c r="J17" s="12">
        <v>58148</v>
      </c>
      <c r="K17" s="13">
        <f t="shared" si="3"/>
        <v>116562</v>
      </c>
      <c r="L17" s="10">
        <v>48931</v>
      </c>
      <c r="M17" s="12">
        <v>16786</v>
      </c>
      <c r="N17" s="12">
        <f t="shared" si="4"/>
        <v>65717</v>
      </c>
      <c r="O17" s="12">
        <v>62299</v>
      </c>
      <c r="P17" s="13">
        <f t="shared" si="5"/>
        <v>128016</v>
      </c>
      <c r="Q17" s="10">
        <v>38385</v>
      </c>
      <c r="R17" s="12">
        <v>17269</v>
      </c>
      <c r="S17" s="12">
        <f t="shared" si="6"/>
        <v>55654</v>
      </c>
      <c r="T17" s="12">
        <v>64848</v>
      </c>
      <c r="U17" s="13">
        <f t="shared" si="7"/>
        <v>120502</v>
      </c>
    </row>
    <row r="18" spans="1:21" ht="12">
      <c r="A18" s="19">
        <v>16</v>
      </c>
      <c r="B18" s="10">
        <v>52326</v>
      </c>
      <c r="C18" s="12">
        <v>26432</v>
      </c>
      <c r="D18" s="12">
        <f t="shared" si="0"/>
        <v>78758</v>
      </c>
      <c r="E18" s="12">
        <v>57525</v>
      </c>
      <c r="F18" s="13">
        <f t="shared" si="1"/>
        <v>136283</v>
      </c>
      <c r="G18" s="10">
        <v>63359</v>
      </c>
      <c r="H18" s="12">
        <v>28477</v>
      </c>
      <c r="I18" s="12">
        <f t="shared" si="2"/>
        <v>91836</v>
      </c>
      <c r="J18" s="12">
        <v>69839</v>
      </c>
      <c r="K18" s="13">
        <f t="shared" si="3"/>
        <v>161675</v>
      </c>
      <c r="L18" s="10">
        <v>70902</v>
      </c>
      <c r="M18" s="12">
        <v>24712</v>
      </c>
      <c r="N18" s="12">
        <f t="shared" si="4"/>
        <v>95614</v>
      </c>
      <c r="O18" s="12">
        <v>77854</v>
      </c>
      <c r="P18" s="13">
        <f t="shared" si="5"/>
        <v>173468</v>
      </c>
      <c r="Q18" s="10">
        <v>60632</v>
      </c>
      <c r="R18" s="12">
        <v>26843</v>
      </c>
      <c r="S18" s="12">
        <f t="shared" si="6"/>
        <v>87475</v>
      </c>
      <c r="T18" s="12">
        <v>75712</v>
      </c>
      <c r="U18" s="13">
        <f t="shared" si="7"/>
        <v>163187</v>
      </c>
    </row>
    <row r="19" spans="1:21" ht="12">
      <c r="A19" s="19">
        <v>19</v>
      </c>
      <c r="B19" s="10">
        <v>16667</v>
      </c>
      <c r="C19" s="12">
        <v>2448</v>
      </c>
      <c r="D19" s="12">
        <f t="shared" si="0"/>
        <v>19115</v>
      </c>
      <c r="E19" s="12">
        <v>0</v>
      </c>
      <c r="F19" s="13">
        <f t="shared" si="1"/>
        <v>19115</v>
      </c>
      <c r="G19" s="10">
        <v>13963</v>
      </c>
      <c r="H19" s="12">
        <v>3334</v>
      </c>
      <c r="I19" s="12">
        <f t="shared" si="2"/>
        <v>17297</v>
      </c>
      <c r="J19" s="12">
        <v>0</v>
      </c>
      <c r="K19" s="13">
        <f t="shared" si="3"/>
        <v>17297</v>
      </c>
      <c r="L19" s="10">
        <v>15370</v>
      </c>
      <c r="M19" s="12">
        <v>2100</v>
      </c>
      <c r="N19" s="12">
        <f t="shared" si="4"/>
        <v>17470</v>
      </c>
      <c r="O19" s="12">
        <v>0</v>
      </c>
      <c r="P19" s="13">
        <f t="shared" si="5"/>
        <v>17470</v>
      </c>
      <c r="Q19" s="10">
        <v>8919</v>
      </c>
      <c r="R19" s="12">
        <v>3034</v>
      </c>
      <c r="S19" s="12">
        <f t="shared" si="6"/>
        <v>11953</v>
      </c>
      <c r="T19" s="12">
        <v>0</v>
      </c>
      <c r="U19" s="13">
        <f t="shared" si="7"/>
        <v>11953</v>
      </c>
    </row>
    <row r="20" spans="1:21" ht="12">
      <c r="A20" s="19">
        <v>21</v>
      </c>
      <c r="B20" s="10">
        <v>0</v>
      </c>
      <c r="C20" s="12">
        <v>87961</v>
      </c>
      <c r="D20" s="12">
        <f t="shared" si="0"/>
        <v>87961</v>
      </c>
      <c r="E20" s="12">
        <v>7652</v>
      </c>
      <c r="F20" s="13">
        <f t="shared" si="1"/>
        <v>95613</v>
      </c>
      <c r="G20" s="10">
        <v>0</v>
      </c>
      <c r="H20" s="12">
        <v>102487</v>
      </c>
      <c r="I20" s="12">
        <f t="shared" si="2"/>
        <v>102487</v>
      </c>
      <c r="J20" s="12">
        <v>8881</v>
      </c>
      <c r="K20" s="13">
        <f t="shared" si="3"/>
        <v>111368</v>
      </c>
      <c r="L20" s="10">
        <v>0</v>
      </c>
      <c r="M20" s="12">
        <v>114499</v>
      </c>
      <c r="N20" s="12">
        <f t="shared" si="4"/>
        <v>114499</v>
      </c>
      <c r="O20" s="12">
        <v>10726</v>
      </c>
      <c r="P20" s="13">
        <f t="shared" si="5"/>
        <v>125225</v>
      </c>
      <c r="Q20" s="10">
        <v>0</v>
      </c>
      <c r="R20" s="12">
        <v>108114</v>
      </c>
      <c r="S20" s="12">
        <f t="shared" si="6"/>
        <v>108114</v>
      </c>
      <c r="T20" s="12">
        <v>12365</v>
      </c>
      <c r="U20" s="13">
        <f t="shared" si="7"/>
        <v>120479</v>
      </c>
    </row>
    <row r="21" spans="1:21" ht="12">
      <c r="A21" s="20">
        <v>22</v>
      </c>
      <c r="B21" s="10">
        <v>68911</v>
      </c>
      <c r="C21" s="12">
        <v>16640</v>
      </c>
      <c r="D21" s="12">
        <f t="shared" si="0"/>
        <v>85551</v>
      </c>
      <c r="E21" s="12">
        <v>21802</v>
      </c>
      <c r="F21" s="13">
        <f t="shared" si="1"/>
        <v>107353</v>
      </c>
      <c r="G21" s="10">
        <v>72261</v>
      </c>
      <c r="H21" s="12">
        <v>19394</v>
      </c>
      <c r="I21" s="12">
        <f t="shared" si="2"/>
        <v>91655</v>
      </c>
      <c r="J21" s="12">
        <v>25128</v>
      </c>
      <c r="K21" s="13">
        <f t="shared" si="3"/>
        <v>116783</v>
      </c>
      <c r="L21" s="10">
        <v>85440</v>
      </c>
      <c r="M21" s="12">
        <v>20221</v>
      </c>
      <c r="N21" s="12">
        <f t="shared" si="4"/>
        <v>105661</v>
      </c>
      <c r="O21" s="12">
        <v>23304</v>
      </c>
      <c r="P21" s="13">
        <f t="shared" si="5"/>
        <v>128965</v>
      </c>
      <c r="Q21" s="10">
        <v>76177</v>
      </c>
      <c r="R21" s="12">
        <v>16150</v>
      </c>
      <c r="S21" s="12">
        <f t="shared" si="6"/>
        <v>92327</v>
      </c>
      <c r="T21" s="12">
        <v>21364</v>
      </c>
      <c r="U21" s="13">
        <f t="shared" si="7"/>
        <v>113691</v>
      </c>
    </row>
    <row r="22" spans="1:21" ht="12">
      <c r="A22" s="20">
        <v>23</v>
      </c>
      <c r="B22" s="10">
        <v>0</v>
      </c>
      <c r="C22" s="12">
        <v>0</v>
      </c>
      <c r="D22" s="12">
        <f t="shared" si="0"/>
        <v>0</v>
      </c>
      <c r="E22" s="12">
        <v>4876</v>
      </c>
      <c r="F22" s="13">
        <f t="shared" si="1"/>
        <v>4876</v>
      </c>
      <c r="G22" s="10">
        <v>0</v>
      </c>
      <c r="H22" s="12">
        <v>0</v>
      </c>
      <c r="I22" s="12">
        <f t="shared" si="2"/>
        <v>0</v>
      </c>
      <c r="J22" s="12">
        <v>3698</v>
      </c>
      <c r="K22" s="13">
        <f t="shared" si="3"/>
        <v>3698</v>
      </c>
      <c r="L22" s="10"/>
      <c r="M22" s="12"/>
      <c r="N22" s="12">
        <f t="shared" si="4"/>
        <v>0</v>
      </c>
      <c r="O22" s="12">
        <v>4922</v>
      </c>
      <c r="P22" s="13">
        <f t="shared" si="5"/>
        <v>4922</v>
      </c>
      <c r="Q22" s="10">
        <v>0</v>
      </c>
      <c r="R22" s="12">
        <v>0</v>
      </c>
      <c r="S22" s="12">
        <f t="shared" si="6"/>
        <v>0</v>
      </c>
      <c r="T22" s="12">
        <v>4968</v>
      </c>
      <c r="U22" s="13">
        <f t="shared" si="7"/>
        <v>4968</v>
      </c>
    </row>
    <row r="23" spans="1:21" ht="12">
      <c r="A23" s="20">
        <v>24</v>
      </c>
      <c r="B23" s="10">
        <v>0</v>
      </c>
      <c r="C23" s="12">
        <v>0</v>
      </c>
      <c r="D23" s="12">
        <f t="shared" si="0"/>
        <v>0</v>
      </c>
      <c r="E23" s="12">
        <v>16028</v>
      </c>
      <c r="F23" s="13">
        <f t="shared" si="1"/>
        <v>16028</v>
      </c>
      <c r="G23" s="10"/>
      <c r="H23" s="12"/>
      <c r="I23" s="12">
        <f t="shared" si="2"/>
        <v>0</v>
      </c>
      <c r="J23" s="12">
        <v>13352</v>
      </c>
      <c r="K23" s="13">
        <f t="shared" si="3"/>
        <v>13352</v>
      </c>
      <c r="L23" s="10">
        <v>0</v>
      </c>
      <c r="M23" s="12">
        <v>11442</v>
      </c>
      <c r="N23" s="12">
        <f t="shared" si="4"/>
        <v>11442</v>
      </c>
      <c r="O23" s="12">
        <v>0</v>
      </c>
      <c r="P23" s="13">
        <f t="shared" si="5"/>
        <v>11442</v>
      </c>
      <c r="Q23" s="10">
        <v>0</v>
      </c>
      <c r="R23" s="12">
        <v>19846</v>
      </c>
      <c r="S23" s="12">
        <f t="shared" si="6"/>
        <v>19846</v>
      </c>
      <c r="T23" s="12">
        <v>0</v>
      </c>
      <c r="U23" s="13">
        <f t="shared" si="7"/>
        <v>19846</v>
      </c>
    </row>
    <row r="24" spans="1:21" ht="12">
      <c r="A24" s="20">
        <v>25</v>
      </c>
      <c r="B24" s="10">
        <v>21532</v>
      </c>
      <c r="C24" s="12">
        <v>88027</v>
      </c>
      <c r="D24" s="12">
        <f t="shared" si="0"/>
        <v>109559</v>
      </c>
      <c r="E24" s="12">
        <v>0</v>
      </c>
      <c r="F24" s="13">
        <f t="shared" si="1"/>
        <v>109559</v>
      </c>
      <c r="G24" s="10">
        <v>21140</v>
      </c>
      <c r="H24" s="12">
        <v>89581</v>
      </c>
      <c r="I24" s="12">
        <f t="shared" si="2"/>
        <v>110721</v>
      </c>
      <c r="J24" s="12">
        <v>0</v>
      </c>
      <c r="K24" s="13">
        <f t="shared" si="3"/>
        <v>110721</v>
      </c>
      <c r="L24" s="10">
        <v>26937</v>
      </c>
      <c r="M24" s="12">
        <v>96433</v>
      </c>
      <c r="N24" s="12">
        <f t="shared" si="4"/>
        <v>123370</v>
      </c>
      <c r="O24" s="12">
        <v>0</v>
      </c>
      <c r="P24" s="13">
        <f t="shared" si="5"/>
        <v>123370</v>
      </c>
      <c r="Q24" s="10">
        <v>22934</v>
      </c>
      <c r="R24" s="12">
        <v>108034</v>
      </c>
      <c r="S24" s="12">
        <f t="shared" si="6"/>
        <v>130968</v>
      </c>
      <c r="T24" s="12">
        <v>0</v>
      </c>
      <c r="U24" s="13">
        <f t="shared" si="7"/>
        <v>130968</v>
      </c>
    </row>
    <row r="25" spans="1:21" ht="12">
      <c r="A25" s="20">
        <v>28</v>
      </c>
      <c r="B25" s="10">
        <v>0</v>
      </c>
      <c r="C25" s="12">
        <v>664</v>
      </c>
      <c r="D25" s="12">
        <f t="shared" si="0"/>
        <v>664</v>
      </c>
      <c r="E25" s="12">
        <v>0</v>
      </c>
      <c r="F25" s="13">
        <f t="shared" si="1"/>
        <v>664</v>
      </c>
      <c r="G25" s="10">
        <v>0</v>
      </c>
      <c r="H25" s="12">
        <v>664</v>
      </c>
      <c r="I25" s="12">
        <f t="shared" si="2"/>
        <v>664</v>
      </c>
      <c r="J25" s="12">
        <v>0</v>
      </c>
      <c r="K25" s="13">
        <f t="shared" si="3"/>
        <v>664</v>
      </c>
      <c r="L25" s="10">
        <v>0</v>
      </c>
      <c r="M25" s="12">
        <v>3667</v>
      </c>
      <c r="N25" s="12">
        <f t="shared" si="4"/>
        <v>3667</v>
      </c>
      <c r="O25" s="12"/>
      <c r="P25" s="13">
        <f t="shared" si="5"/>
        <v>3667</v>
      </c>
      <c r="Q25" s="10"/>
      <c r="R25" s="12">
        <v>3049</v>
      </c>
      <c r="S25" s="12">
        <f t="shared" si="6"/>
        <v>3049</v>
      </c>
      <c r="T25" s="12"/>
      <c r="U25" s="13">
        <f t="shared" si="7"/>
        <v>3049</v>
      </c>
    </row>
    <row r="26" spans="1:21" ht="12">
      <c r="A26" s="20">
        <v>31</v>
      </c>
      <c r="B26" s="10"/>
      <c r="C26" s="12"/>
      <c r="D26" s="12">
        <f t="shared" si="0"/>
        <v>0</v>
      </c>
      <c r="E26" s="12"/>
      <c r="F26" s="13">
        <f t="shared" si="1"/>
        <v>0</v>
      </c>
      <c r="G26" s="10"/>
      <c r="H26" s="12"/>
      <c r="I26" s="12">
        <f t="shared" si="2"/>
        <v>0</v>
      </c>
      <c r="J26" s="12"/>
      <c r="K26" s="13">
        <f t="shared" si="3"/>
        <v>0</v>
      </c>
      <c r="L26" s="10">
        <v>0</v>
      </c>
      <c r="M26" s="12">
        <v>0</v>
      </c>
      <c r="N26" s="12">
        <f t="shared" si="4"/>
        <v>0</v>
      </c>
      <c r="O26" s="12">
        <v>527</v>
      </c>
      <c r="P26" s="13">
        <f t="shared" si="5"/>
        <v>527</v>
      </c>
      <c r="Q26" s="10">
        <v>0</v>
      </c>
      <c r="R26" s="12">
        <v>0</v>
      </c>
      <c r="S26" s="12">
        <f t="shared" si="6"/>
        <v>0</v>
      </c>
      <c r="T26" s="12">
        <v>527</v>
      </c>
      <c r="U26" s="13">
        <f t="shared" si="7"/>
        <v>527</v>
      </c>
    </row>
    <row r="27" spans="1:21" ht="12">
      <c r="A27" s="20">
        <v>34</v>
      </c>
      <c r="B27" s="10">
        <v>14670</v>
      </c>
      <c r="C27" s="12">
        <v>37231</v>
      </c>
      <c r="D27" s="12">
        <f t="shared" si="0"/>
        <v>51901</v>
      </c>
      <c r="E27" s="12">
        <v>0</v>
      </c>
      <c r="F27" s="13">
        <f t="shared" si="1"/>
        <v>51901</v>
      </c>
      <c r="G27" s="10">
        <v>19642</v>
      </c>
      <c r="H27" s="12">
        <v>36988</v>
      </c>
      <c r="I27" s="12">
        <f t="shared" si="2"/>
        <v>56630</v>
      </c>
      <c r="J27" s="12"/>
      <c r="K27" s="13">
        <f t="shared" si="3"/>
        <v>56630</v>
      </c>
      <c r="L27" s="10">
        <v>26419</v>
      </c>
      <c r="M27" s="12">
        <v>38036</v>
      </c>
      <c r="N27" s="12">
        <f t="shared" si="4"/>
        <v>64455</v>
      </c>
      <c r="O27" s="12">
        <v>0</v>
      </c>
      <c r="P27" s="13">
        <f t="shared" si="5"/>
        <v>64455</v>
      </c>
      <c r="Q27" s="10">
        <v>15629</v>
      </c>
      <c r="R27" s="12">
        <v>43136</v>
      </c>
      <c r="S27" s="12">
        <f t="shared" si="6"/>
        <v>58765</v>
      </c>
      <c r="T27" s="12"/>
      <c r="U27" s="13">
        <f t="shared" si="7"/>
        <v>58765</v>
      </c>
    </row>
    <row r="28" spans="1:21" ht="12">
      <c r="A28" s="20">
        <v>37</v>
      </c>
      <c r="B28" s="10">
        <v>0</v>
      </c>
      <c r="C28" s="12">
        <v>44847</v>
      </c>
      <c r="D28" s="12">
        <f t="shared" si="0"/>
        <v>44847</v>
      </c>
      <c r="E28" s="12">
        <v>62285</v>
      </c>
      <c r="F28" s="13">
        <f t="shared" si="1"/>
        <v>107132</v>
      </c>
      <c r="G28" s="10">
        <v>0</v>
      </c>
      <c r="H28" s="12">
        <v>42190</v>
      </c>
      <c r="I28" s="12">
        <f t="shared" si="2"/>
        <v>42190</v>
      </c>
      <c r="J28" s="12">
        <v>69960</v>
      </c>
      <c r="K28" s="13">
        <f t="shared" si="3"/>
        <v>112150</v>
      </c>
      <c r="L28" s="10">
        <v>0</v>
      </c>
      <c r="M28" s="12">
        <v>59422</v>
      </c>
      <c r="N28" s="12">
        <f t="shared" si="4"/>
        <v>59422</v>
      </c>
      <c r="O28" s="12">
        <v>69319</v>
      </c>
      <c r="P28" s="13">
        <f t="shared" si="5"/>
        <v>128741</v>
      </c>
      <c r="Q28" s="10">
        <v>0</v>
      </c>
      <c r="R28" s="12">
        <v>45022</v>
      </c>
      <c r="S28" s="12">
        <f t="shared" si="6"/>
        <v>45022</v>
      </c>
      <c r="T28" s="12">
        <v>83818</v>
      </c>
      <c r="U28" s="13">
        <f t="shared" si="7"/>
        <v>128840</v>
      </c>
    </row>
    <row r="29" spans="1:21" ht="12">
      <c r="A29" s="20">
        <v>38</v>
      </c>
      <c r="B29" s="10">
        <v>13406</v>
      </c>
      <c r="C29" s="12">
        <v>8115</v>
      </c>
      <c r="D29" s="12">
        <f t="shared" si="0"/>
        <v>21521</v>
      </c>
      <c r="E29" s="12">
        <v>0</v>
      </c>
      <c r="F29" s="13">
        <f t="shared" si="1"/>
        <v>21521</v>
      </c>
      <c r="G29" s="10">
        <v>16831</v>
      </c>
      <c r="H29" s="12">
        <v>11958</v>
      </c>
      <c r="I29" s="12">
        <f t="shared" si="2"/>
        <v>28789</v>
      </c>
      <c r="J29" s="12">
        <v>0</v>
      </c>
      <c r="K29" s="13">
        <f t="shared" si="3"/>
        <v>28789</v>
      </c>
      <c r="L29" s="10">
        <v>6136</v>
      </c>
      <c r="M29" s="12">
        <v>18084</v>
      </c>
      <c r="N29" s="12">
        <f t="shared" si="4"/>
        <v>24220</v>
      </c>
      <c r="O29" s="12">
        <v>0</v>
      </c>
      <c r="P29" s="13">
        <f t="shared" si="5"/>
        <v>24220</v>
      </c>
      <c r="Q29" s="10">
        <v>6676</v>
      </c>
      <c r="R29" s="12">
        <v>14884</v>
      </c>
      <c r="S29" s="12">
        <f t="shared" si="6"/>
        <v>21560</v>
      </c>
      <c r="T29" s="12">
        <v>0</v>
      </c>
      <c r="U29" s="13">
        <f t="shared" si="7"/>
        <v>21560</v>
      </c>
    </row>
    <row r="30" spans="1:21" ht="12">
      <c r="A30" s="20">
        <v>39</v>
      </c>
      <c r="B30" s="10">
        <v>5512</v>
      </c>
      <c r="C30" s="12">
        <v>15228</v>
      </c>
      <c r="D30" s="12">
        <f t="shared" si="0"/>
        <v>20740</v>
      </c>
      <c r="E30" s="12">
        <v>0</v>
      </c>
      <c r="F30" s="13">
        <f t="shared" si="1"/>
        <v>20740</v>
      </c>
      <c r="G30" s="10">
        <v>6063</v>
      </c>
      <c r="H30" s="12">
        <v>20512</v>
      </c>
      <c r="I30" s="12">
        <f t="shared" si="2"/>
        <v>26575</v>
      </c>
      <c r="J30" s="12">
        <v>0</v>
      </c>
      <c r="K30" s="13">
        <f t="shared" si="3"/>
        <v>26575</v>
      </c>
      <c r="L30" s="10">
        <v>16831</v>
      </c>
      <c r="M30" s="12">
        <v>11958</v>
      </c>
      <c r="N30" s="12">
        <f t="shared" si="4"/>
        <v>28789</v>
      </c>
      <c r="O30" s="12">
        <v>0</v>
      </c>
      <c r="P30" s="13">
        <f t="shared" si="5"/>
        <v>28789</v>
      </c>
      <c r="Q30" s="10">
        <v>8992</v>
      </c>
      <c r="R30" s="12">
        <v>11730</v>
      </c>
      <c r="S30" s="12">
        <f t="shared" si="6"/>
        <v>20722</v>
      </c>
      <c r="T30" s="12">
        <v>0</v>
      </c>
      <c r="U30" s="13">
        <f t="shared" si="7"/>
        <v>20722</v>
      </c>
    </row>
    <row r="31" spans="1:21" ht="12">
      <c r="A31" s="20">
        <v>42</v>
      </c>
      <c r="B31" s="10">
        <v>0</v>
      </c>
      <c r="C31" s="12">
        <v>0</v>
      </c>
      <c r="D31" s="12">
        <f t="shared" si="0"/>
        <v>0</v>
      </c>
      <c r="E31" s="12">
        <v>709</v>
      </c>
      <c r="F31" s="13">
        <f t="shared" si="1"/>
        <v>709</v>
      </c>
      <c r="G31" s="10">
        <v>0</v>
      </c>
      <c r="H31" s="12">
        <v>0</v>
      </c>
      <c r="I31" s="12">
        <f t="shared" si="2"/>
        <v>0</v>
      </c>
      <c r="J31" s="12">
        <v>97</v>
      </c>
      <c r="K31" s="13">
        <f t="shared" si="3"/>
        <v>97</v>
      </c>
      <c r="L31" s="10"/>
      <c r="M31" s="12"/>
      <c r="N31" s="12">
        <f t="shared" si="4"/>
        <v>0</v>
      </c>
      <c r="O31" s="12">
        <v>709</v>
      </c>
      <c r="P31" s="13">
        <f t="shared" si="5"/>
        <v>709</v>
      </c>
      <c r="Q31" s="10"/>
      <c r="R31" s="12"/>
      <c r="S31" s="12">
        <f t="shared" si="6"/>
        <v>0</v>
      </c>
      <c r="T31" s="12">
        <v>97</v>
      </c>
      <c r="U31" s="13">
        <f t="shared" si="7"/>
        <v>97</v>
      </c>
    </row>
    <row r="32" spans="1:21" ht="12">
      <c r="A32" s="20">
        <v>45</v>
      </c>
      <c r="B32" s="10">
        <v>29835</v>
      </c>
      <c r="C32" s="12">
        <v>8124</v>
      </c>
      <c r="D32" s="12">
        <f t="shared" si="0"/>
        <v>37959</v>
      </c>
      <c r="E32" s="12">
        <v>26715</v>
      </c>
      <c r="F32" s="13">
        <f t="shared" si="1"/>
        <v>64674</v>
      </c>
      <c r="G32" s="10">
        <v>35021</v>
      </c>
      <c r="H32" s="12">
        <v>10035</v>
      </c>
      <c r="I32" s="12">
        <f t="shared" si="2"/>
        <v>45056</v>
      </c>
      <c r="J32" s="12">
        <v>27628</v>
      </c>
      <c r="K32" s="13">
        <f t="shared" si="3"/>
        <v>72684</v>
      </c>
      <c r="L32" s="10">
        <v>38581</v>
      </c>
      <c r="M32" s="12">
        <v>7045</v>
      </c>
      <c r="N32" s="12">
        <f t="shared" si="4"/>
        <v>45626</v>
      </c>
      <c r="O32" s="12">
        <v>44908</v>
      </c>
      <c r="P32" s="13">
        <f t="shared" si="5"/>
        <v>90534</v>
      </c>
      <c r="Q32" s="10">
        <v>28938</v>
      </c>
      <c r="R32" s="12">
        <v>8289</v>
      </c>
      <c r="S32" s="12">
        <f t="shared" si="6"/>
        <v>37227</v>
      </c>
      <c r="T32" s="12">
        <v>46022</v>
      </c>
      <c r="U32" s="13">
        <f t="shared" si="7"/>
        <v>83249</v>
      </c>
    </row>
    <row r="33" spans="1:21" ht="12">
      <c r="A33" s="20">
        <v>46</v>
      </c>
      <c r="B33" s="10">
        <v>0</v>
      </c>
      <c r="C33" s="12">
        <v>9858</v>
      </c>
      <c r="D33" s="12">
        <f t="shared" si="0"/>
        <v>9858</v>
      </c>
      <c r="E33" s="12">
        <v>0</v>
      </c>
      <c r="F33" s="13">
        <f t="shared" si="1"/>
        <v>9858</v>
      </c>
      <c r="G33" s="10">
        <v>0</v>
      </c>
      <c r="H33" s="12">
        <v>24509</v>
      </c>
      <c r="I33" s="12">
        <f t="shared" si="2"/>
        <v>24509</v>
      </c>
      <c r="J33" s="12"/>
      <c r="K33" s="13">
        <f t="shared" si="3"/>
        <v>24509</v>
      </c>
      <c r="L33" s="10">
        <v>0</v>
      </c>
      <c r="M33" s="12">
        <v>32374</v>
      </c>
      <c r="N33" s="12">
        <f t="shared" si="4"/>
        <v>32374</v>
      </c>
      <c r="O33" s="12">
        <v>0</v>
      </c>
      <c r="P33" s="13">
        <f t="shared" si="5"/>
        <v>32374</v>
      </c>
      <c r="Q33" s="10"/>
      <c r="R33" s="12">
        <v>41934</v>
      </c>
      <c r="S33" s="12">
        <f t="shared" si="6"/>
        <v>41934</v>
      </c>
      <c r="T33" s="12">
        <v>0</v>
      </c>
      <c r="U33" s="13">
        <f t="shared" si="7"/>
        <v>41934</v>
      </c>
    </row>
    <row r="34" spans="1:21" ht="12">
      <c r="A34" s="20">
        <v>47</v>
      </c>
      <c r="B34" s="10">
        <v>14405</v>
      </c>
      <c r="C34" s="12">
        <v>108424</v>
      </c>
      <c r="D34" s="12">
        <f t="shared" si="0"/>
        <v>122829</v>
      </c>
      <c r="E34" s="12">
        <v>7352</v>
      </c>
      <c r="F34" s="13">
        <f t="shared" si="1"/>
        <v>130181</v>
      </c>
      <c r="G34" s="10">
        <v>14445</v>
      </c>
      <c r="H34" s="12">
        <v>100978</v>
      </c>
      <c r="I34" s="12">
        <f t="shared" si="2"/>
        <v>115423</v>
      </c>
      <c r="J34" s="12">
        <v>6991</v>
      </c>
      <c r="K34" s="13">
        <f t="shared" si="3"/>
        <v>122414</v>
      </c>
      <c r="L34" s="10">
        <v>15497</v>
      </c>
      <c r="M34" s="12">
        <v>107870</v>
      </c>
      <c r="N34" s="12">
        <f t="shared" si="4"/>
        <v>123367</v>
      </c>
      <c r="O34" s="12">
        <v>6739</v>
      </c>
      <c r="P34" s="13">
        <f t="shared" si="5"/>
        <v>130106</v>
      </c>
      <c r="Q34" s="10">
        <v>15406</v>
      </c>
      <c r="R34" s="12">
        <v>100015</v>
      </c>
      <c r="S34" s="12">
        <f t="shared" si="6"/>
        <v>115421</v>
      </c>
      <c r="T34" s="12">
        <v>7114</v>
      </c>
      <c r="U34" s="13">
        <f t="shared" si="7"/>
        <v>122535</v>
      </c>
    </row>
    <row r="35" spans="1:21" ht="12">
      <c r="A35" s="20">
        <v>48</v>
      </c>
      <c r="B35" s="10"/>
      <c r="C35" s="12">
        <v>3777</v>
      </c>
      <c r="D35" s="12">
        <f t="shared" si="0"/>
        <v>3777</v>
      </c>
      <c r="E35" s="12"/>
      <c r="F35" s="13">
        <f t="shared" si="1"/>
        <v>3777</v>
      </c>
      <c r="G35" s="10"/>
      <c r="H35" s="12">
        <v>2922</v>
      </c>
      <c r="I35" s="12">
        <f t="shared" si="2"/>
        <v>2922</v>
      </c>
      <c r="J35" s="12"/>
      <c r="K35" s="13">
        <f t="shared" si="3"/>
        <v>2922</v>
      </c>
      <c r="L35" s="10">
        <v>0</v>
      </c>
      <c r="M35" s="12">
        <v>5363</v>
      </c>
      <c r="N35" s="12">
        <f t="shared" si="4"/>
        <v>5363</v>
      </c>
      <c r="O35" s="12">
        <v>0</v>
      </c>
      <c r="P35" s="13">
        <f t="shared" si="5"/>
        <v>5363</v>
      </c>
      <c r="Q35" s="10">
        <v>0</v>
      </c>
      <c r="R35" s="12">
        <v>2905</v>
      </c>
      <c r="S35" s="12">
        <f t="shared" si="6"/>
        <v>2905</v>
      </c>
      <c r="T35" s="12">
        <v>0</v>
      </c>
      <c r="U35" s="13">
        <f t="shared" si="7"/>
        <v>2905</v>
      </c>
    </row>
    <row r="36" spans="1:21" ht="12">
      <c r="A36" s="20">
        <v>49</v>
      </c>
      <c r="B36" s="10">
        <v>5984</v>
      </c>
      <c r="C36" s="12">
        <v>32473</v>
      </c>
      <c r="D36" s="12">
        <f t="shared" si="0"/>
        <v>38457</v>
      </c>
      <c r="E36" s="12">
        <v>3883</v>
      </c>
      <c r="F36" s="13">
        <f t="shared" si="1"/>
        <v>42340</v>
      </c>
      <c r="G36" s="10">
        <v>6631</v>
      </c>
      <c r="H36" s="12">
        <v>33211</v>
      </c>
      <c r="I36" s="12">
        <f t="shared" si="2"/>
        <v>39842</v>
      </c>
      <c r="J36" s="12">
        <v>4655</v>
      </c>
      <c r="K36" s="13">
        <f t="shared" si="3"/>
        <v>44497</v>
      </c>
      <c r="L36" s="10">
        <v>4883</v>
      </c>
      <c r="M36" s="12">
        <v>31418</v>
      </c>
      <c r="N36" s="12">
        <f t="shared" si="4"/>
        <v>36301</v>
      </c>
      <c r="O36" s="12">
        <v>5758</v>
      </c>
      <c r="P36" s="13">
        <f t="shared" si="5"/>
        <v>42059</v>
      </c>
      <c r="Q36" s="10">
        <v>2828</v>
      </c>
      <c r="R36" s="12">
        <v>18731</v>
      </c>
      <c r="S36" s="12">
        <f t="shared" si="6"/>
        <v>21559</v>
      </c>
      <c r="T36" s="12">
        <v>10631</v>
      </c>
      <c r="U36" s="13">
        <f t="shared" si="7"/>
        <v>32190</v>
      </c>
    </row>
    <row r="37" spans="1:21" ht="12">
      <c r="A37" s="20">
        <v>50</v>
      </c>
      <c r="B37" s="10">
        <v>67822</v>
      </c>
      <c r="C37" s="12">
        <v>22691</v>
      </c>
      <c r="D37" s="12">
        <f t="shared" si="0"/>
        <v>90513</v>
      </c>
      <c r="E37" s="12">
        <v>0</v>
      </c>
      <c r="F37" s="13">
        <f t="shared" si="1"/>
        <v>90513</v>
      </c>
      <c r="G37" s="10">
        <v>73992</v>
      </c>
      <c r="H37" s="12">
        <v>25291</v>
      </c>
      <c r="I37" s="12">
        <f t="shared" si="2"/>
        <v>99283</v>
      </c>
      <c r="J37" s="12">
        <v>0</v>
      </c>
      <c r="K37" s="13">
        <f t="shared" si="3"/>
        <v>99283</v>
      </c>
      <c r="L37" s="10">
        <v>80415</v>
      </c>
      <c r="M37" s="12">
        <v>21187</v>
      </c>
      <c r="N37" s="12">
        <f t="shared" si="4"/>
        <v>101602</v>
      </c>
      <c r="O37" s="12">
        <v>0</v>
      </c>
      <c r="P37" s="13">
        <f t="shared" si="5"/>
        <v>101602</v>
      </c>
      <c r="Q37" s="10">
        <v>62155</v>
      </c>
      <c r="R37" s="12">
        <v>22339</v>
      </c>
      <c r="S37" s="12">
        <f t="shared" si="6"/>
        <v>84494</v>
      </c>
      <c r="T37" s="12">
        <v>0</v>
      </c>
      <c r="U37" s="13">
        <f t="shared" si="7"/>
        <v>84494</v>
      </c>
    </row>
    <row r="38" spans="1:21" ht="12">
      <c r="A38" s="20">
        <v>51</v>
      </c>
      <c r="B38" s="10">
        <v>31852</v>
      </c>
      <c r="C38" s="12">
        <v>12468</v>
      </c>
      <c r="D38" s="12">
        <f t="shared" si="0"/>
        <v>44320</v>
      </c>
      <c r="E38" s="12">
        <v>19572</v>
      </c>
      <c r="F38" s="13">
        <f t="shared" si="1"/>
        <v>63892</v>
      </c>
      <c r="G38" s="10">
        <v>47897</v>
      </c>
      <c r="H38" s="12">
        <v>2097</v>
      </c>
      <c r="I38" s="12">
        <f t="shared" si="2"/>
        <v>49994</v>
      </c>
      <c r="J38" s="12">
        <v>22050</v>
      </c>
      <c r="K38" s="13">
        <f t="shared" si="3"/>
        <v>72044</v>
      </c>
      <c r="L38" s="10">
        <v>50933</v>
      </c>
      <c r="M38" s="12">
        <v>2086</v>
      </c>
      <c r="N38" s="12">
        <f t="shared" si="4"/>
        <v>53019</v>
      </c>
      <c r="O38" s="12">
        <v>23607</v>
      </c>
      <c r="P38" s="13">
        <f t="shared" si="5"/>
        <v>76626</v>
      </c>
      <c r="Q38" s="10">
        <v>49033</v>
      </c>
      <c r="R38" s="12">
        <v>1856</v>
      </c>
      <c r="S38" s="12">
        <f t="shared" si="6"/>
        <v>50889</v>
      </c>
      <c r="T38" s="12">
        <v>24328</v>
      </c>
      <c r="U38" s="13">
        <f t="shared" si="7"/>
        <v>75217</v>
      </c>
    </row>
    <row r="39" spans="1:21" ht="12">
      <c r="A39" s="20">
        <v>56</v>
      </c>
      <c r="B39" s="10">
        <v>35321</v>
      </c>
      <c r="C39" s="12">
        <v>46339</v>
      </c>
      <c r="D39" s="12">
        <f t="shared" si="0"/>
        <v>81660</v>
      </c>
      <c r="E39" s="12">
        <v>0</v>
      </c>
      <c r="F39" s="13">
        <f t="shared" si="1"/>
        <v>81660</v>
      </c>
      <c r="G39" s="10">
        <v>39826</v>
      </c>
      <c r="H39" s="12">
        <v>47251</v>
      </c>
      <c r="I39" s="12">
        <f t="shared" si="2"/>
        <v>87077</v>
      </c>
      <c r="J39" s="12">
        <v>0</v>
      </c>
      <c r="K39" s="13">
        <f t="shared" si="3"/>
        <v>87077</v>
      </c>
      <c r="L39" s="10">
        <v>30585</v>
      </c>
      <c r="M39" s="12">
        <v>45229</v>
      </c>
      <c r="N39" s="12">
        <f t="shared" si="4"/>
        <v>75814</v>
      </c>
      <c r="O39" s="12">
        <v>0</v>
      </c>
      <c r="P39" s="13">
        <f t="shared" si="5"/>
        <v>75814</v>
      </c>
      <c r="Q39" s="10">
        <v>25258</v>
      </c>
      <c r="R39" s="12">
        <v>50241</v>
      </c>
      <c r="S39" s="12">
        <f t="shared" si="6"/>
        <v>75499</v>
      </c>
      <c r="T39" s="12">
        <v>0</v>
      </c>
      <c r="U39" s="13">
        <f t="shared" si="7"/>
        <v>75499</v>
      </c>
    </row>
    <row r="40" spans="1:21" ht="12">
      <c r="A40" s="20">
        <v>59</v>
      </c>
      <c r="B40" s="10">
        <v>0</v>
      </c>
      <c r="C40" s="12">
        <v>0</v>
      </c>
      <c r="D40" s="12">
        <f t="shared" si="0"/>
        <v>0</v>
      </c>
      <c r="E40" s="12">
        <v>10049</v>
      </c>
      <c r="F40" s="13">
        <f t="shared" si="1"/>
        <v>10049</v>
      </c>
      <c r="G40" s="10">
        <v>0</v>
      </c>
      <c r="H40" s="12">
        <v>0</v>
      </c>
      <c r="I40" s="12">
        <f t="shared" si="2"/>
        <v>0</v>
      </c>
      <c r="J40" s="12">
        <v>8903</v>
      </c>
      <c r="K40" s="13">
        <f t="shared" si="3"/>
        <v>8903</v>
      </c>
      <c r="L40" s="10">
        <v>0</v>
      </c>
      <c r="M40" s="12">
        <v>0</v>
      </c>
      <c r="N40" s="12">
        <f t="shared" si="4"/>
        <v>0</v>
      </c>
      <c r="O40" s="12">
        <v>9679</v>
      </c>
      <c r="P40" s="13">
        <f t="shared" si="5"/>
        <v>9679</v>
      </c>
      <c r="Q40" s="10">
        <v>0</v>
      </c>
      <c r="R40" s="12">
        <v>0</v>
      </c>
      <c r="S40" s="12">
        <f t="shared" si="6"/>
        <v>0</v>
      </c>
      <c r="T40" s="12">
        <v>10722</v>
      </c>
      <c r="U40" s="13">
        <f t="shared" si="7"/>
        <v>10722</v>
      </c>
    </row>
    <row r="41" spans="1:21" ht="12">
      <c r="A41" s="20">
        <v>60</v>
      </c>
      <c r="B41" s="10">
        <v>0</v>
      </c>
      <c r="C41" s="12">
        <v>0</v>
      </c>
      <c r="D41" s="12">
        <f t="shared" si="0"/>
        <v>0</v>
      </c>
      <c r="E41" s="12">
        <v>85</v>
      </c>
      <c r="F41" s="13">
        <f t="shared" si="1"/>
        <v>85</v>
      </c>
      <c r="G41" s="10">
        <v>0</v>
      </c>
      <c r="H41" s="12">
        <v>0</v>
      </c>
      <c r="I41" s="12">
        <f t="shared" si="2"/>
        <v>0</v>
      </c>
      <c r="J41" s="12">
        <v>78</v>
      </c>
      <c r="K41" s="13">
        <f t="shared" si="3"/>
        <v>78</v>
      </c>
      <c r="L41" s="10">
        <v>0</v>
      </c>
      <c r="M41" s="12">
        <v>0</v>
      </c>
      <c r="N41" s="12">
        <f t="shared" si="4"/>
        <v>0</v>
      </c>
      <c r="O41" s="12">
        <v>181</v>
      </c>
      <c r="P41" s="13">
        <f t="shared" si="5"/>
        <v>181</v>
      </c>
      <c r="Q41" s="10">
        <v>0</v>
      </c>
      <c r="R41" s="12"/>
      <c r="S41" s="12">
        <f t="shared" si="6"/>
        <v>0</v>
      </c>
      <c r="T41" s="12">
        <v>151</v>
      </c>
      <c r="U41" s="13">
        <f t="shared" si="7"/>
        <v>151</v>
      </c>
    </row>
    <row r="42" spans="1:21" ht="12">
      <c r="A42" s="20">
        <v>61</v>
      </c>
      <c r="B42" s="10">
        <v>43179</v>
      </c>
      <c r="C42" s="12">
        <v>61090</v>
      </c>
      <c r="D42" s="12">
        <f t="shared" si="0"/>
        <v>104269</v>
      </c>
      <c r="E42" s="12">
        <v>0</v>
      </c>
      <c r="F42" s="13">
        <f t="shared" si="1"/>
        <v>104269</v>
      </c>
      <c r="G42" s="10">
        <v>52458</v>
      </c>
      <c r="H42" s="12">
        <v>38784</v>
      </c>
      <c r="I42" s="12">
        <f t="shared" si="2"/>
        <v>91242</v>
      </c>
      <c r="J42" s="12">
        <v>0</v>
      </c>
      <c r="K42" s="13">
        <f t="shared" si="3"/>
        <v>91242</v>
      </c>
      <c r="L42" s="10">
        <v>53368</v>
      </c>
      <c r="M42" s="12">
        <v>42274</v>
      </c>
      <c r="N42" s="12">
        <f t="shared" si="4"/>
        <v>95642</v>
      </c>
      <c r="O42" s="12">
        <v>0</v>
      </c>
      <c r="P42" s="13">
        <f t="shared" si="5"/>
        <v>95642</v>
      </c>
      <c r="Q42" s="10">
        <v>48807</v>
      </c>
      <c r="R42" s="12">
        <v>17580</v>
      </c>
      <c r="S42" s="12">
        <f t="shared" si="6"/>
        <v>66387</v>
      </c>
      <c r="T42" s="12">
        <v>0</v>
      </c>
      <c r="U42" s="13">
        <f t="shared" si="7"/>
        <v>66387</v>
      </c>
    </row>
    <row r="43" spans="1:21" ht="12">
      <c r="A43" s="20">
        <v>64</v>
      </c>
      <c r="B43" s="10">
        <v>0</v>
      </c>
      <c r="C43" s="12">
        <v>114294</v>
      </c>
      <c r="D43" s="12">
        <f t="shared" si="0"/>
        <v>114294</v>
      </c>
      <c r="E43" s="12">
        <v>0</v>
      </c>
      <c r="F43" s="13">
        <f t="shared" si="1"/>
        <v>114294</v>
      </c>
      <c r="G43" s="10">
        <v>0</v>
      </c>
      <c r="H43" s="12">
        <v>124951</v>
      </c>
      <c r="I43" s="12">
        <f t="shared" si="2"/>
        <v>124951</v>
      </c>
      <c r="J43" s="12">
        <v>0</v>
      </c>
      <c r="K43" s="13">
        <f t="shared" si="3"/>
        <v>124951</v>
      </c>
      <c r="L43" s="10">
        <v>0</v>
      </c>
      <c r="M43" s="12">
        <v>132101</v>
      </c>
      <c r="N43" s="12">
        <f t="shared" si="4"/>
        <v>132101</v>
      </c>
      <c r="O43" s="12">
        <v>0</v>
      </c>
      <c r="P43" s="13">
        <f t="shared" si="5"/>
        <v>132101</v>
      </c>
      <c r="Q43" s="10">
        <v>0</v>
      </c>
      <c r="R43" s="12">
        <v>126189</v>
      </c>
      <c r="S43" s="12">
        <f t="shared" si="6"/>
        <v>126189</v>
      </c>
      <c r="T43" s="12">
        <v>0</v>
      </c>
      <c r="U43" s="13">
        <f t="shared" si="7"/>
        <v>126189</v>
      </c>
    </row>
    <row r="44" spans="1:21" ht="12">
      <c r="A44" s="20">
        <v>65</v>
      </c>
      <c r="B44" s="10">
        <v>25586</v>
      </c>
      <c r="C44" s="12">
        <v>0</v>
      </c>
      <c r="D44" s="12">
        <f t="shared" si="0"/>
        <v>25586</v>
      </c>
      <c r="E44" s="12">
        <v>14230</v>
      </c>
      <c r="F44" s="13">
        <f t="shared" si="1"/>
        <v>39816</v>
      </c>
      <c r="G44" s="10">
        <v>33921</v>
      </c>
      <c r="H44" s="12">
        <v>0</v>
      </c>
      <c r="I44" s="12">
        <f t="shared" si="2"/>
        <v>33921</v>
      </c>
      <c r="J44" s="12">
        <v>15117</v>
      </c>
      <c r="K44" s="13">
        <f t="shared" si="3"/>
        <v>49038</v>
      </c>
      <c r="L44" s="10">
        <v>36191</v>
      </c>
      <c r="M44" s="12">
        <v>0</v>
      </c>
      <c r="N44" s="12">
        <f t="shared" si="4"/>
        <v>36191</v>
      </c>
      <c r="O44" s="12">
        <v>13429</v>
      </c>
      <c r="P44" s="13">
        <f t="shared" si="5"/>
        <v>49620</v>
      </c>
      <c r="Q44" s="10">
        <v>32204</v>
      </c>
      <c r="R44" s="12">
        <v>0</v>
      </c>
      <c r="S44" s="12">
        <f t="shared" si="6"/>
        <v>32204</v>
      </c>
      <c r="T44" s="12">
        <v>10603</v>
      </c>
      <c r="U44" s="13">
        <f t="shared" si="7"/>
        <v>42807</v>
      </c>
    </row>
    <row r="45" spans="1:21" ht="12">
      <c r="A45" s="20">
        <v>68</v>
      </c>
      <c r="B45" s="10">
        <v>0</v>
      </c>
      <c r="C45" s="12">
        <v>192</v>
      </c>
      <c r="D45" s="12">
        <f t="shared" si="0"/>
        <v>192</v>
      </c>
      <c r="E45" s="12">
        <v>27824</v>
      </c>
      <c r="F45" s="13">
        <f t="shared" si="1"/>
        <v>28016</v>
      </c>
      <c r="G45" s="10">
        <v>0</v>
      </c>
      <c r="H45" s="12">
        <v>58</v>
      </c>
      <c r="I45" s="12">
        <f t="shared" si="2"/>
        <v>58</v>
      </c>
      <c r="J45" s="12">
        <v>29769</v>
      </c>
      <c r="K45" s="13">
        <f t="shared" si="3"/>
        <v>29827</v>
      </c>
      <c r="L45" s="10">
        <v>0</v>
      </c>
      <c r="M45" s="12">
        <v>204</v>
      </c>
      <c r="N45" s="12">
        <f t="shared" si="4"/>
        <v>204</v>
      </c>
      <c r="O45" s="12">
        <v>34480</v>
      </c>
      <c r="P45" s="13">
        <f t="shared" si="5"/>
        <v>34684</v>
      </c>
      <c r="Q45" s="10">
        <v>0</v>
      </c>
      <c r="R45" s="12">
        <v>158</v>
      </c>
      <c r="S45" s="12">
        <f t="shared" si="6"/>
        <v>158</v>
      </c>
      <c r="T45" s="12">
        <v>43595</v>
      </c>
      <c r="U45" s="13">
        <f t="shared" si="7"/>
        <v>43753</v>
      </c>
    </row>
    <row r="46" spans="1:21" ht="12">
      <c r="A46" s="20">
        <v>70</v>
      </c>
      <c r="B46" s="10">
        <v>9852</v>
      </c>
      <c r="C46" s="12">
        <v>62842</v>
      </c>
      <c r="D46" s="12">
        <f t="shared" si="0"/>
        <v>72694</v>
      </c>
      <c r="E46" s="12">
        <v>0</v>
      </c>
      <c r="F46" s="13">
        <f t="shared" si="1"/>
        <v>72694</v>
      </c>
      <c r="G46" s="10">
        <v>14603</v>
      </c>
      <c r="H46" s="12">
        <v>62218</v>
      </c>
      <c r="I46" s="12">
        <f t="shared" si="2"/>
        <v>76821</v>
      </c>
      <c r="J46" s="12"/>
      <c r="K46" s="13">
        <f t="shared" si="3"/>
        <v>76821</v>
      </c>
      <c r="L46" s="10">
        <v>21539</v>
      </c>
      <c r="M46" s="12">
        <v>52282</v>
      </c>
      <c r="N46" s="12">
        <f t="shared" si="4"/>
        <v>73821</v>
      </c>
      <c r="O46" s="12">
        <v>0</v>
      </c>
      <c r="P46" s="13">
        <f t="shared" si="5"/>
        <v>73821</v>
      </c>
      <c r="Q46" s="10">
        <v>15538</v>
      </c>
      <c r="R46" s="12">
        <v>76220</v>
      </c>
      <c r="S46" s="12">
        <f t="shared" si="6"/>
        <v>91758</v>
      </c>
      <c r="T46" s="12">
        <v>0</v>
      </c>
      <c r="U46" s="13">
        <f t="shared" si="7"/>
        <v>91758</v>
      </c>
    </row>
    <row r="47" spans="1:21" ht="12">
      <c r="A47" s="20">
        <v>89</v>
      </c>
      <c r="B47" s="10">
        <v>56821</v>
      </c>
      <c r="C47" s="12">
        <v>0</v>
      </c>
      <c r="D47" s="12">
        <f t="shared" si="0"/>
        <v>56821</v>
      </c>
      <c r="E47" s="12">
        <v>44259</v>
      </c>
      <c r="F47" s="13">
        <f t="shared" si="1"/>
        <v>101080</v>
      </c>
      <c r="G47" s="10">
        <v>67014</v>
      </c>
      <c r="H47" s="12">
        <v>0</v>
      </c>
      <c r="I47" s="12">
        <f t="shared" si="2"/>
        <v>67014</v>
      </c>
      <c r="J47" s="12">
        <v>50852</v>
      </c>
      <c r="K47" s="13">
        <f t="shared" si="3"/>
        <v>117866</v>
      </c>
      <c r="L47" s="10">
        <v>76863</v>
      </c>
      <c r="M47" s="12">
        <v>0</v>
      </c>
      <c r="N47" s="12">
        <f t="shared" si="4"/>
        <v>76863</v>
      </c>
      <c r="O47" s="12">
        <v>52430</v>
      </c>
      <c r="P47" s="13">
        <f t="shared" si="5"/>
        <v>129293</v>
      </c>
      <c r="Q47" s="10">
        <v>49274</v>
      </c>
      <c r="R47" s="12">
        <v>0</v>
      </c>
      <c r="S47" s="12">
        <f t="shared" si="6"/>
        <v>49274</v>
      </c>
      <c r="T47" s="12">
        <v>64237</v>
      </c>
      <c r="U47" s="13">
        <f t="shared" si="7"/>
        <v>113511</v>
      </c>
    </row>
    <row r="48" spans="1:21" ht="12">
      <c r="A48" s="20">
        <v>117</v>
      </c>
      <c r="B48" s="10">
        <v>1396</v>
      </c>
      <c r="C48" s="12">
        <v>717</v>
      </c>
      <c r="D48" s="12">
        <f t="shared" si="0"/>
        <v>2113</v>
      </c>
      <c r="E48" s="12">
        <v>0</v>
      </c>
      <c r="F48" s="13">
        <f t="shared" si="1"/>
        <v>2113</v>
      </c>
      <c r="G48" s="10">
        <v>1582</v>
      </c>
      <c r="H48" s="12">
        <v>1040</v>
      </c>
      <c r="I48" s="12">
        <f t="shared" si="2"/>
        <v>2622</v>
      </c>
      <c r="J48" s="12"/>
      <c r="K48" s="13">
        <f t="shared" si="3"/>
        <v>2622</v>
      </c>
      <c r="L48" s="10">
        <v>1764</v>
      </c>
      <c r="M48" s="12">
        <v>1078</v>
      </c>
      <c r="N48" s="12">
        <f t="shared" si="4"/>
        <v>2842</v>
      </c>
      <c r="O48" s="12">
        <v>0</v>
      </c>
      <c r="P48" s="13">
        <f t="shared" si="5"/>
        <v>2842</v>
      </c>
      <c r="Q48" s="10">
        <v>1840</v>
      </c>
      <c r="R48" s="12">
        <v>0</v>
      </c>
      <c r="S48" s="12">
        <f t="shared" si="6"/>
        <v>1840</v>
      </c>
      <c r="T48" s="12">
        <v>1172</v>
      </c>
      <c r="U48" s="13">
        <f t="shared" si="7"/>
        <v>3012</v>
      </c>
    </row>
    <row r="49" spans="1:21" ht="12">
      <c r="A49" s="20">
        <v>126</v>
      </c>
      <c r="B49" s="10">
        <v>4546</v>
      </c>
      <c r="C49" s="12">
        <v>12520</v>
      </c>
      <c r="D49" s="12">
        <f t="shared" si="0"/>
        <v>17066</v>
      </c>
      <c r="E49" s="12">
        <v>120029</v>
      </c>
      <c r="F49" s="13">
        <f t="shared" si="1"/>
        <v>137095</v>
      </c>
      <c r="G49" s="10">
        <v>4160</v>
      </c>
      <c r="H49" s="12">
        <v>12297</v>
      </c>
      <c r="I49" s="12">
        <f t="shared" si="2"/>
        <v>16457</v>
      </c>
      <c r="J49" s="12">
        <v>127473</v>
      </c>
      <c r="K49" s="13">
        <f t="shared" si="3"/>
        <v>143930</v>
      </c>
      <c r="L49" s="10">
        <v>5540</v>
      </c>
      <c r="M49" s="12">
        <v>17383</v>
      </c>
      <c r="N49" s="12">
        <f t="shared" si="4"/>
        <v>22923</v>
      </c>
      <c r="O49" s="12">
        <v>117900</v>
      </c>
      <c r="P49" s="13">
        <f t="shared" si="5"/>
        <v>140823</v>
      </c>
      <c r="Q49" s="10">
        <v>5966</v>
      </c>
      <c r="R49" s="12">
        <v>30248</v>
      </c>
      <c r="S49" s="12">
        <f t="shared" si="6"/>
        <v>36214</v>
      </c>
      <c r="T49" s="12">
        <v>122392</v>
      </c>
      <c r="U49" s="13">
        <f t="shared" si="7"/>
        <v>158606</v>
      </c>
    </row>
    <row r="50" spans="1:21" ht="12">
      <c r="A50" s="20">
        <v>128</v>
      </c>
      <c r="B50" s="10">
        <v>923</v>
      </c>
      <c r="C50" s="12">
        <v>4858</v>
      </c>
      <c r="D50" s="12">
        <f t="shared" si="0"/>
        <v>5781</v>
      </c>
      <c r="E50" s="12">
        <v>17750</v>
      </c>
      <c r="F50" s="13">
        <f t="shared" si="1"/>
        <v>23531</v>
      </c>
      <c r="G50" s="10">
        <v>4910</v>
      </c>
      <c r="H50" s="12">
        <v>1984</v>
      </c>
      <c r="I50" s="12">
        <f t="shared" si="2"/>
        <v>6894</v>
      </c>
      <c r="J50" s="12">
        <v>24994</v>
      </c>
      <c r="K50" s="13">
        <f t="shared" si="3"/>
        <v>31888</v>
      </c>
      <c r="L50" s="10">
        <v>4696</v>
      </c>
      <c r="M50" s="12">
        <v>1984</v>
      </c>
      <c r="N50" s="12">
        <f t="shared" si="4"/>
        <v>6680</v>
      </c>
      <c r="O50" s="12">
        <v>22851</v>
      </c>
      <c r="P50" s="13">
        <f t="shared" si="5"/>
        <v>29531</v>
      </c>
      <c r="Q50" s="10">
        <v>4090</v>
      </c>
      <c r="R50" s="12">
        <v>1974</v>
      </c>
      <c r="S50" s="12">
        <f t="shared" si="6"/>
        <v>6064</v>
      </c>
      <c r="T50" s="12">
        <v>35871</v>
      </c>
      <c r="U50" s="13">
        <f t="shared" si="7"/>
        <v>41935</v>
      </c>
    </row>
    <row r="51" spans="1:21" ht="12">
      <c r="A51" s="20">
        <v>129</v>
      </c>
      <c r="B51" s="10">
        <v>4373</v>
      </c>
      <c r="C51" s="12">
        <v>0</v>
      </c>
      <c r="D51" s="12">
        <f t="shared" si="0"/>
        <v>4373</v>
      </c>
      <c r="E51" s="12">
        <v>2088</v>
      </c>
      <c r="F51" s="13">
        <f t="shared" si="1"/>
        <v>6461</v>
      </c>
      <c r="G51" s="10">
        <v>5869</v>
      </c>
      <c r="H51" s="12">
        <v>0</v>
      </c>
      <c r="I51" s="12">
        <f t="shared" si="2"/>
        <v>5869</v>
      </c>
      <c r="J51" s="12">
        <v>1956</v>
      </c>
      <c r="K51" s="13">
        <f t="shared" si="3"/>
        <v>7825</v>
      </c>
      <c r="L51" s="10">
        <v>4647</v>
      </c>
      <c r="M51" s="12">
        <v>0</v>
      </c>
      <c r="N51" s="12">
        <f t="shared" si="4"/>
        <v>4647</v>
      </c>
      <c r="O51" s="12">
        <v>2784</v>
      </c>
      <c r="P51" s="13">
        <f t="shared" si="5"/>
        <v>7431</v>
      </c>
      <c r="Q51" s="10">
        <v>6679</v>
      </c>
      <c r="R51" s="12">
        <v>0</v>
      </c>
      <c r="S51" s="12">
        <f t="shared" si="6"/>
        <v>6679</v>
      </c>
      <c r="T51" s="12">
        <v>3605</v>
      </c>
      <c r="U51" s="13">
        <f t="shared" si="7"/>
        <v>10284</v>
      </c>
    </row>
    <row r="52" spans="1:21" ht="12">
      <c r="A52" s="20">
        <v>135</v>
      </c>
      <c r="B52" s="10">
        <v>21609</v>
      </c>
      <c r="C52" s="12">
        <v>74140</v>
      </c>
      <c r="D52" s="12">
        <f t="shared" si="0"/>
        <v>95749</v>
      </c>
      <c r="E52" s="12">
        <v>0</v>
      </c>
      <c r="F52" s="13">
        <f t="shared" si="1"/>
        <v>95749</v>
      </c>
      <c r="G52" s="10">
        <v>24745</v>
      </c>
      <c r="H52" s="12">
        <v>80705</v>
      </c>
      <c r="I52" s="12">
        <f t="shared" si="2"/>
        <v>105450</v>
      </c>
      <c r="J52" s="12">
        <v>0</v>
      </c>
      <c r="K52" s="13">
        <f t="shared" si="3"/>
        <v>105450</v>
      </c>
      <c r="L52" s="10">
        <v>33108</v>
      </c>
      <c r="M52" s="12">
        <v>78876</v>
      </c>
      <c r="N52" s="12">
        <f t="shared" si="4"/>
        <v>111984</v>
      </c>
      <c r="O52" s="12">
        <v>0</v>
      </c>
      <c r="P52" s="13">
        <f t="shared" si="5"/>
        <v>111984</v>
      </c>
      <c r="Q52" s="10">
        <v>30642</v>
      </c>
      <c r="R52" s="12">
        <v>86489</v>
      </c>
      <c r="S52" s="12">
        <f t="shared" si="6"/>
        <v>117131</v>
      </c>
      <c r="T52" s="12">
        <v>0</v>
      </c>
      <c r="U52" s="13">
        <f t="shared" si="7"/>
        <v>117131</v>
      </c>
    </row>
    <row r="53" spans="1:21" ht="12">
      <c r="A53" s="20">
        <v>136</v>
      </c>
      <c r="B53" s="10">
        <v>0</v>
      </c>
      <c r="C53" s="12">
        <v>0</v>
      </c>
      <c r="D53" s="12">
        <f t="shared" si="0"/>
        <v>0</v>
      </c>
      <c r="E53" s="12">
        <v>31841</v>
      </c>
      <c r="F53" s="13">
        <f t="shared" si="1"/>
        <v>31841</v>
      </c>
      <c r="G53" s="10">
        <v>0</v>
      </c>
      <c r="H53" s="12">
        <v>0</v>
      </c>
      <c r="I53" s="12">
        <f t="shared" si="2"/>
        <v>0</v>
      </c>
      <c r="J53" s="12">
        <v>30452</v>
      </c>
      <c r="K53" s="13">
        <f t="shared" si="3"/>
        <v>30452</v>
      </c>
      <c r="L53" s="10">
        <v>0</v>
      </c>
      <c r="M53" s="12">
        <v>0</v>
      </c>
      <c r="N53" s="12">
        <f t="shared" si="4"/>
        <v>0</v>
      </c>
      <c r="O53" s="12">
        <v>34886</v>
      </c>
      <c r="P53" s="13">
        <f t="shared" si="5"/>
        <v>34886</v>
      </c>
      <c r="Q53" s="10">
        <v>0</v>
      </c>
      <c r="R53" s="12">
        <v>0</v>
      </c>
      <c r="S53" s="12">
        <f t="shared" si="6"/>
        <v>0</v>
      </c>
      <c r="T53" s="12">
        <v>35057</v>
      </c>
      <c r="U53" s="13">
        <f t="shared" si="7"/>
        <v>35057</v>
      </c>
    </row>
    <row r="54" spans="1:21" ht="12">
      <c r="A54" s="20">
        <v>139</v>
      </c>
      <c r="B54" s="10">
        <v>0</v>
      </c>
      <c r="C54" s="12">
        <v>46726</v>
      </c>
      <c r="D54" s="12">
        <f t="shared" si="0"/>
        <v>46726</v>
      </c>
      <c r="E54" s="12">
        <v>0</v>
      </c>
      <c r="F54" s="13">
        <f t="shared" si="1"/>
        <v>46726</v>
      </c>
      <c r="G54" s="10">
        <v>0</v>
      </c>
      <c r="H54" s="12">
        <v>50568</v>
      </c>
      <c r="I54" s="12">
        <f t="shared" si="2"/>
        <v>50568</v>
      </c>
      <c r="J54" s="12">
        <v>0</v>
      </c>
      <c r="K54" s="13">
        <f t="shared" si="3"/>
        <v>50568</v>
      </c>
      <c r="L54" s="10">
        <v>0</v>
      </c>
      <c r="M54" s="12">
        <v>54194</v>
      </c>
      <c r="N54" s="12">
        <f t="shared" si="4"/>
        <v>54194</v>
      </c>
      <c r="O54" s="12">
        <v>0</v>
      </c>
      <c r="P54" s="13">
        <f t="shared" si="5"/>
        <v>54194</v>
      </c>
      <c r="Q54" s="10">
        <v>0</v>
      </c>
      <c r="R54" s="12">
        <v>54249</v>
      </c>
      <c r="S54" s="12">
        <f t="shared" si="6"/>
        <v>54249</v>
      </c>
      <c r="T54" s="12">
        <v>0</v>
      </c>
      <c r="U54" s="13">
        <f t="shared" si="7"/>
        <v>54249</v>
      </c>
    </row>
    <row r="55" spans="1:21" ht="12">
      <c r="A55" s="20">
        <v>140</v>
      </c>
      <c r="B55" s="10">
        <v>33605</v>
      </c>
      <c r="C55" s="12">
        <v>32015</v>
      </c>
      <c r="D55" s="12">
        <f t="shared" si="0"/>
        <v>65620</v>
      </c>
      <c r="E55" s="12">
        <v>0</v>
      </c>
      <c r="F55" s="13">
        <f t="shared" si="1"/>
        <v>65620</v>
      </c>
      <c r="G55" s="10">
        <v>34230</v>
      </c>
      <c r="H55" s="12">
        <v>35590</v>
      </c>
      <c r="I55" s="12">
        <f t="shared" si="2"/>
        <v>69820</v>
      </c>
      <c r="J55" s="12">
        <v>0</v>
      </c>
      <c r="K55" s="13">
        <f t="shared" si="3"/>
        <v>69820</v>
      </c>
      <c r="L55" s="10">
        <v>31757</v>
      </c>
      <c r="M55" s="12">
        <v>36620</v>
      </c>
      <c r="N55" s="12">
        <f t="shared" si="4"/>
        <v>68377</v>
      </c>
      <c r="O55" s="12">
        <v>0</v>
      </c>
      <c r="P55" s="13">
        <f t="shared" si="5"/>
        <v>68377</v>
      </c>
      <c r="Q55" s="10">
        <v>30295</v>
      </c>
      <c r="R55" s="12">
        <v>45275</v>
      </c>
      <c r="S55" s="12">
        <f t="shared" si="6"/>
        <v>75570</v>
      </c>
      <c r="T55" s="12">
        <v>0</v>
      </c>
      <c r="U55" s="13">
        <f t="shared" si="7"/>
        <v>75570</v>
      </c>
    </row>
    <row r="56" spans="1:21" ht="12">
      <c r="A56" s="20">
        <v>148</v>
      </c>
      <c r="B56" s="10">
        <v>11235</v>
      </c>
      <c r="C56" s="12">
        <v>30453</v>
      </c>
      <c r="D56" s="12">
        <f t="shared" si="0"/>
        <v>41688</v>
      </c>
      <c r="E56" s="12"/>
      <c r="F56" s="13">
        <f t="shared" si="1"/>
        <v>41688</v>
      </c>
      <c r="G56" s="10">
        <v>15087</v>
      </c>
      <c r="H56" s="12">
        <v>34053</v>
      </c>
      <c r="I56" s="12">
        <f t="shared" si="2"/>
        <v>49140</v>
      </c>
      <c r="J56" s="12">
        <v>0</v>
      </c>
      <c r="K56" s="13">
        <f t="shared" si="3"/>
        <v>49140</v>
      </c>
      <c r="L56" s="10">
        <v>15522</v>
      </c>
      <c r="M56" s="12">
        <v>35505</v>
      </c>
      <c r="N56" s="12">
        <f t="shared" si="4"/>
        <v>51027</v>
      </c>
      <c r="O56" s="12">
        <v>0</v>
      </c>
      <c r="P56" s="13">
        <f t="shared" si="5"/>
        <v>51027</v>
      </c>
      <c r="Q56" s="10">
        <v>11981</v>
      </c>
      <c r="R56" s="12">
        <v>26981</v>
      </c>
      <c r="S56" s="12">
        <f t="shared" si="6"/>
        <v>38962</v>
      </c>
      <c r="T56" s="12">
        <v>0</v>
      </c>
      <c r="U56" s="13">
        <f t="shared" si="7"/>
        <v>38962</v>
      </c>
    </row>
    <row r="57" spans="1:21" ht="12">
      <c r="A57" s="20">
        <v>149</v>
      </c>
      <c r="B57" s="10">
        <v>0</v>
      </c>
      <c r="C57" s="12">
        <v>28658</v>
      </c>
      <c r="D57" s="12">
        <f t="shared" si="0"/>
        <v>28658</v>
      </c>
      <c r="E57" s="12">
        <v>0</v>
      </c>
      <c r="F57" s="13">
        <f t="shared" si="1"/>
        <v>28658</v>
      </c>
      <c r="G57" s="10">
        <v>0</v>
      </c>
      <c r="H57" s="12">
        <v>30245</v>
      </c>
      <c r="I57" s="12">
        <f t="shared" si="2"/>
        <v>30245</v>
      </c>
      <c r="J57" s="12">
        <v>0</v>
      </c>
      <c r="K57" s="13">
        <f t="shared" si="3"/>
        <v>30245</v>
      </c>
      <c r="L57" s="10">
        <v>0</v>
      </c>
      <c r="M57" s="12">
        <v>36607</v>
      </c>
      <c r="N57" s="12">
        <f t="shared" si="4"/>
        <v>36607</v>
      </c>
      <c r="O57" s="12">
        <v>0</v>
      </c>
      <c r="P57" s="13">
        <f t="shared" si="5"/>
        <v>36607</v>
      </c>
      <c r="Q57" s="10">
        <v>0</v>
      </c>
      <c r="R57" s="12">
        <v>36809</v>
      </c>
      <c r="S57" s="12">
        <f t="shared" si="6"/>
        <v>36809</v>
      </c>
      <c r="T57" s="12">
        <v>0</v>
      </c>
      <c r="U57" s="13">
        <f t="shared" si="7"/>
        <v>36809</v>
      </c>
    </row>
    <row r="58" spans="1:21" ht="12">
      <c r="A58" s="20">
        <v>151</v>
      </c>
      <c r="B58" s="10">
        <v>0</v>
      </c>
      <c r="C58" s="12">
        <v>0</v>
      </c>
      <c r="D58" s="12">
        <f t="shared" si="0"/>
        <v>0</v>
      </c>
      <c r="E58" s="12">
        <v>1516</v>
      </c>
      <c r="F58" s="13">
        <f t="shared" si="1"/>
        <v>1516</v>
      </c>
      <c r="G58" s="10">
        <v>0</v>
      </c>
      <c r="H58" s="12">
        <v>0</v>
      </c>
      <c r="I58" s="12">
        <f t="shared" si="2"/>
        <v>0</v>
      </c>
      <c r="J58" s="12">
        <v>515</v>
      </c>
      <c r="K58" s="13">
        <f t="shared" si="3"/>
        <v>515</v>
      </c>
      <c r="L58" s="10">
        <v>0</v>
      </c>
      <c r="M58" s="12">
        <v>0</v>
      </c>
      <c r="N58" s="12">
        <f t="shared" si="4"/>
        <v>0</v>
      </c>
      <c r="O58" s="11">
        <v>2149</v>
      </c>
      <c r="P58" s="13">
        <f t="shared" si="5"/>
        <v>2149</v>
      </c>
      <c r="Q58" s="10">
        <v>0</v>
      </c>
      <c r="R58" s="12">
        <v>0</v>
      </c>
      <c r="S58" s="12">
        <f t="shared" si="6"/>
        <v>0</v>
      </c>
      <c r="T58" s="12">
        <v>2002</v>
      </c>
      <c r="U58" s="13">
        <f t="shared" si="7"/>
        <v>2002</v>
      </c>
    </row>
    <row r="59" spans="1:21" ht="12">
      <c r="A59" s="20">
        <v>152</v>
      </c>
      <c r="B59" s="10">
        <v>0</v>
      </c>
      <c r="C59" s="12">
        <v>6889</v>
      </c>
      <c r="D59" s="12">
        <f t="shared" si="0"/>
        <v>6889</v>
      </c>
      <c r="E59" s="12">
        <v>0</v>
      </c>
      <c r="F59" s="13">
        <f t="shared" si="1"/>
        <v>6889</v>
      </c>
      <c r="G59" s="10">
        <v>0</v>
      </c>
      <c r="H59" s="12">
        <v>9218</v>
      </c>
      <c r="I59" s="12">
        <f t="shared" si="2"/>
        <v>9218</v>
      </c>
      <c r="J59" s="12">
        <v>0</v>
      </c>
      <c r="K59" s="13">
        <f t="shared" si="3"/>
        <v>9218</v>
      </c>
      <c r="L59" s="10">
        <v>0</v>
      </c>
      <c r="M59" s="12">
        <v>11600</v>
      </c>
      <c r="N59" s="12">
        <f t="shared" si="4"/>
        <v>11600</v>
      </c>
      <c r="O59" s="11">
        <v>0</v>
      </c>
      <c r="P59" s="13">
        <f t="shared" si="5"/>
        <v>11600</v>
      </c>
      <c r="Q59" s="10">
        <v>0</v>
      </c>
      <c r="R59" s="12">
        <v>12915</v>
      </c>
      <c r="S59" s="12">
        <f t="shared" si="6"/>
        <v>12915</v>
      </c>
      <c r="T59" s="12">
        <v>0</v>
      </c>
      <c r="U59" s="13">
        <f t="shared" si="7"/>
        <v>12915</v>
      </c>
    </row>
    <row r="60" spans="1:21" ht="12">
      <c r="A60" s="20">
        <v>155</v>
      </c>
      <c r="B60" s="10">
        <v>0</v>
      </c>
      <c r="C60" s="12">
        <v>9507</v>
      </c>
      <c r="D60" s="12">
        <f t="shared" si="0"/>
        <v>9507</v>
      </c>
      <c r="E60" s="12">
        <v>0</v>
      </c>
      <c r="F60" s="13">
        <f t="shared" si="1"/>
        <v>9507</v>
      </c>
      <c r="G60" s="10">
        <v>0</v>
      </c>
      <c r="H60" s="12">
        <v>10598</v>
      </c>
      <c r="I60" s="12">
        <f t="shared" si="2"/>
        <v>10598</v>
      </c>
      <c r="J60" s="12">
        <v>0</v>
      </c>
      <c r="K60" s="13">
        <f t="shared" si="3"/>
        <v>10598</v>
      </c>
      <c r="L60" s="10">
        <v>0</v>
      </c>
      <c r="M60" s="12">
        <v>18758</v>
      </c>
      <c r="N60" s="12">
        <f t="shared" si="4"/>
        <v>18758</v>
      </c>
      <c r="O60" s="11">
        <v>0</v>
      </c>
      <c r="P60" s="13">
        <f t="shared" si="5"/>
        <v>18758</v>
      </c>
      <c r="Q60" s="10">
        <v>0</v>
      </c>
      <c r="R60" s="12">
        <v>23210</v>
      </c>
      <c r="S60" s="12">
        <f t="shared" si="6"/>
        <v>23210</v>
      </c>
      <c r="T60" s="12">
        <v>0</v>
      </c>
      <c r="U60" s="13">
        <f t="shared" si="7"/>
        <v>23210</v>
      </c>
    </row>
    <row r="61" spans="1:21" s="4" customFormat="1" ht="12.75" thickBot="1">
      <c r="A61" s="21"/>
      <c r="B61" s="14">
        <f>SUM(B6:B60)</f>
        <v>786835</v>
      </c>
      <c r="C61" s="15">
        <f>SUM(C6:C60)</f>
        <v>1138187</v>
      </c>
      <c r="D61" s="15">
        <f t="shared" si="0"/>
        <v>1925022</v>
      </c>
      <c r="E61" s="15">
        <f>SUM(E6:E60)</f>
        <v>1131196</v>
      </c>
      <c r="F61" s="16">
        <f t="shared" si="1"/>
        <v>3056218</v>
      </c>
      <c r="G61" s="14">
        <f>SUM(G6:G60)</f>
        <v>900067</v>
      </c>
      <c r="H61" s="15">
        <f>SUM(H6:H60)</f>
        <v>1186061</v>
      </c>
      <c r="I61" s="15">
        <f t="shared" si="2"/>
        <v>2086128</v>
      </c>
      <c r="J61" s="15">
        <f>SUM(J6:J60)</f>
        <v>1216534</v>
      </c>
      <c r="K61" s="16">
        <f t="shared" si="3"/>
        <v>3302662</v>
      </c>
      <c r="L61" s="14">
        <f>SUM(L6:L60)</f>
        <v>978845</v>
      </c>
      <c r="M61" s="15">
        <f>SUM(M6:M60)</f>
        <v>1263012</v>
      </c>
      <c r="N61" s="15">
        <f t="shared" si="4"/>
        <v>2241857</v>
      </c>
      <c r="O61" s="15">
        <f>SUM(O6:O60)</f>
        <v>1293676</v>
      </c>
      <c r="P61" s="16">
        <f t="shared" si="5"/>
        <v>3535533</v>
      </c>
      <c r="Q61" s="14">
        <f>SUM(Q6:Q60)</f>
        <v>785373</v>
      </c>
      <c r="R61" s="15">
        <f>SUM(R6:R60)</f>
        <v>1267344</v>
      </c>
      <c r="S61" s="15">
        <f t="shared" si="6"/>
        <v>2052717</v>
      </c>
      <c r="T61" s="15">
        <f>SUM(T6:T60)</f>
        <v>1368396</v>
      </c>
      <c r="U61" s="16">
        <f t="shared" si="7"/>
        <v>3421113</v>
      </c>
    </row>
    <row r="62" spans="2:21" ht="12">
      <c r="B62" s="2"/>
      <c r="C62" s="2"/>
      <c r="D62" s="2"/>
      <c r="E62" s="2"/>
      <c r="F62" s="2"/>
      <c r="G62" s="2"/>
      <c r="H62" s="2"/>
      <c r="I62" s="2">
        <f t="shared" si="2"/>
        <v>0</v>
      </c>
      <c r="J62" s="2"/>
      <c r="K62" s="2">
        <f t="shared" si="3"/>
        <v>0</v>
      </c>
      <c r="N62" s="2">
        <f t="shared" si="4"/>
        <v>0</v>
      </c>
      <c r="P62" s="2">
        <f t="shared" si="5"/>
        <v>0</v>
      </c>
      <c r="S62" s="2">
        <f t="shared" si="6"/>
        <v>0</v>
      </c>
      <c r="U62" s="2">
        <f t="shared" si="7"/>
        <v>0</v>
      </c>
    </row>
    <row r="63" spans="2:21" ht="12">
      <c r="B63" s="2"/>
      <c r="C63" s="2"/>
      <c r="D63" s="2"/>
      <c r="E63" s="2"/>
      <c r="F63" s="2"/>
      <c r="G63" s="2"/>
      <c r="H63" s="2"/>
      <c r="I63" s="2">
        <f t="shared" si="2"/>
        <v>0</v>
      </c>
      <c r="J63" s="2"/>
      <c r="K63" s="2">
        <f t="shared" si="3"/>
        <v>0</v>
      </c>
      <c r="N63" s="2">
        <f t="shared" si="4"/>
        <v>0</v>
      </c>
      <c r="P63" s="2">
        <f t="shared" si="5"/>
        <v>0</v>
      </c>
      <c r="S63" s="2">
        <f t="shared" si="6"/>
        <v>0</v>
      </c>
      <c r="U63" s="2">
        <f t="shared" si="7"/>
        <v>0</v>
      </c>
    </row>
    <row r="64" spans="2:21" ht="12">
      <c r="B64" s="2"/>
      <c r="C64" s="2"/>
      <c r="D64" s="2"/>
      <c r="E64" s="2"/>
      <c r="F64" s="2"/>
      <c r="G64" s="2"/>
      <c r="H64" s="2"/>
      <c r="I64" s="2">
        <f t="shared" si="2"/>
        <v>0</v>
      </c>
      <c r="J64" s="2"/>
      <c r="K64" s="2">
        <f t="shared" si="3"/>
        <v>0</v>
      </c>
      <c r="N64" s="2">
        <f t="shared" si="4"/>
        <v>0</v>
      </c>
      <c r="P64" s="2">
        <f t="shared" si="5"/>
        <v>0</v>
      </c>
      <c r="S64" s="2">
        <f t="shared" si="6"/>
        <v>0</v>
      </c>
      <c r="U64" s="2">
        <f t="shared" si="7"/>
        <v>0</v>
      </c>
    </row>
    <row r="65" spans="4:21" ht="12">
      <c r="D65" s="2"/>
      <c r="F65" s="2"/>
      <c r="I65" s="2">
        <f t="shared" si="2"/>
        <v>0</v>
      </c>
      <c r="K65" s="2">
        <f t="shared" si="3"/>
        <v>0</v>
      </c>
      <c r="N65" s="2">
        <f t="shared" si="4"/>
        <v>0</v>
      </c>
      <c r="P65" s="2">
        <f t="shared" si="5"/>
        <v>0</v>
      </c>
      <c r="S65" s="2">
        <f t="shared" si="6"/>
        <v>0</v>
      </c>
      <c r="U65" s="2">
        <f t="shared" si="7"/>
        <v>0</v>
      </c>
    </row>
    <row r="66" spans="4:21" ht="12">
      <c r="D66" s="2"/>
      <c r="F66" s="2"/>
      <c r="I66" s="2">
        <f t="shared" si="2"/>
        <v>0</v>
      </c>
      <c r="K66" s="2">
        <f t="shared" si="3"/>
        <v>0</v>
      </c>
      <c r="N66" s="2">
        <f t="shared" si="4"/>
        <v>0</v>
      </c>
      <c r="P66" s="2">
        <f t="shared" si="5"/>
        <v>0</v>
      </c>
      <c r="S66" s="2">
        <f t="shared" si="6"/>
        <v>0</v>
      </c>
      <c r="U66" s="2">
        <f t="shared" si="7"/>
        <v>0</v>
      </c>
    </row>
    <row r="67" spans="4:21" ht="12">
      <c r="D67" s="2"/>
      <c r="F67" s="2"/>
      <c r="I67" s="2">
        <f t="shared" si="2"/>
        <v>0</v>
      </c>
      <c r="K67" s="2">
        <f t="shared" si="3"/>
        <v>0</v>
      </c>
      <c r="N67" s="2">
        <f t="shared" si="4"/>
        <v>0</v>
      </c>
      <c r="P67" s="2">
        <f t="shared" si="5"/>
        <v>0</v>
      </c>
      <c r="S67" s="2">
        <f t="shared" si="6"/>
        <v>0</v>
      </c>
      <c r="U67" s="2">
        <f t="shared" si="7"/>
        <v>0</v>
      </c>
    </row>
    <row r="68" spans="4:21" ht="12">
      <c r="D68" s="2"/>
      <c r="F68" s="2"/>
      <c r="I68" s="2">
        <f t="shared" si="2"/>
        <v>0</v>
      </c>
      <c r="K68" s="2">
        <f t="shared" si="3"/>
        <v>0</v>
      </c>
      <c r="N68" s="2">
        <f t="shared" si="4"/>
        <v>0</v>
      </c>
      <c r="P68" s="2">
        <f t="shared" si="5"/>
        <v>0</v>
      </c>
      <c r="S68" s="2">
        <f t="shared" si="6"/>
        <v>0</v>
      </c>
      <c r="U68" s="2">
        <f t="shared" si="7"/>
        <v>0</v>
      </c>
    </row>
    <row r="69" spans="4:21" ht="12">
      <c r="D69" s="2"/>
      <c r="F69" s="2"/>
      <c r="I69" s="2">
        <f t="shared" si="2"/>
        <v>0</v>
      </c>
      <c r="K69" s="2">
        <f t="shared" si="3"/>
        <v>0</v>
      </c>
      <c r="N69" s="2">
        <f t="shared" si="4"/>
        <v>0</v>
      </c>
      <c r="P69" s="2">
        <f t="shared" si="5"/>
        <v>0</v>
      </c>
      <c r="S69" s="2">
        <f t="shared" si="6"/>
        <v>0</v>
      </c>
      <c r="U69" s="2">
        <f t="shared" si="7"/>
        <v>0</v>
      </c>
    </row>
    <row r="70" spans="4:21" ht="12">
      <c r="D70" s="2"/>
      <c r="F70" s="2"/>
      <c r="I70" s="2">
        <f t="shared" si="2"/>
        <v>0</v>
      </c>
      <c r="K70" s="2">
        <f t="shared" si="3"/>
        <v>0</v>
      </c>
      <c r="N70" s="2">
        <f t="shared" si="4"/>
        <v>0</v>
      </c>
      <c r="P70" s="2">
        <f t="shared" si="5"/>
        <v>0</v>
      </c>
      <c r="S70" s="2">
        <f t="shared" si="6"/>
        <v>0</v>
      </c>
      <c r="U70" s="2">
        <f t="shared" si="7"/>
        <v>0</v>
      </c>
    </row>
    <row r="71" spans="4:21" ht="12">
      <c r="D71" s="2"/>
      <c r="F71" s="2"/>
      <c r="I71" s="2">
        <f aca="true" t="shared" si="8" ref="I71:I81">G71+H71</f>
        <v>0</v>
      </c>
      <c r="K71" s="2">
        <f aca="true" t="shared" si="9" ref="K71:K81">I71+J71</f>
        <v>0</v>
      </c>
      <c r="N71" s="2">
        <f aca="true" t="shared" si="10" ref="N71:N81">L71+M71</f>
        <v>0</v>
      </c>
      <c r="P71" s="2">
        <f aca="true" t="shared" si="11" ref="P71:P81">N71+O71</f>
        <v>0</v>
      </c>
      <c r="S71" s="2">
        <f aca="true" t="shared" si="12" ref="S71:S81">Q71+R71</f>
        <v>0</v>
      </c>
      <c r="U71" s="2">
        <f aca="true" t="shared" si="13" ref="U71:U128">S71+T71</f>
        <v>0</v>
      </c>
    </row>
    <row r="72" spans="4:21" ht="12">
      <c r="D72" s="2"/>
      <c r="F72" s="2"/>
      <c r="I72" s="2">
        <f t="shared" si="8"/>
        <v>0</v>
      </c>
      <c r="K72" s="2">
        <f t="shared" si="9"/>
        <v>0</v>
      </c>
      <c r="N72" s="2">
        <f t="shared" si="10"/>
        <v>0</v>
      </c>
      <c r="P72" s="2">
        <f t="shared" si="11"/>
        <v>0</v>
      </c>
      <c r="S72" s="2">
        <f t="shared" si="12"/>
        <v>0</v>
      </c>
      <c r="U72" s="2">
        <f t="shared" si="13"/>
        <v>0</v>
      </c>
    </row>
    <row r="73" spans="4:21" ht="12">
      <c r="D73" s="2"/>
      <c r="F73" s="2"/>
      <c r="I73" s="2">
        <f t="shared" si="8"/>
        <v>0</v>
      </c>
      <c r="K73" s="2">
        <f t="shared" si="9"/>
        <v>0</v>
      </c>
      <c r="N73" s="2">
        <f t="shared" si="10"/>
        <v>0</v>
      </c>
      <c r="P73" s="2">
        <f t="shared" si="11"/>
        <v>0</v>
      </c>
      <c r="S73" s="2">
        <f t="shared" si="12"/>
        <v>0</v>
      </c>
      <c r="U73" s="2">
        <f t="shared" si="13"/>
        <v>0</v>
      </c>
    </row>
    <row r="74" spans="4:21" ht="12">
      <c r="D74" s="2"/>
      <c r="F74" s="2"/>
      <c r="I74" s="2">
        <f t="shared" si="8"/>
        <v>0</v>
      </c>
      <c r="K74" s="2">
        <f t="shared" si="9"/>
        <v>0</v>
      </c>
      <c r="N74" s="2">
        <f t="shared" si="10"/>
        <v>0</v>
      </c>
      <c r="P74" s="2">
        <f t="shared" si="11"/>
        <v>0</v>
      </c>
      <c r="S74" s="2">
        <f t="shared" si="12"/>
        <v>0</v>
      </c>
      <c r="U74" s="2">
        <f t="shared" si="13"/>
        <v>0</v>
      </c>
    </row>
    <row r="75" spans="4:21" ht="12">
      <c r="D75" s="2"/>
      <c r="F75" s="2"/>
      <c r="I75" s="2">
        <f t="shared" si="8"/>
        <v>0</v>
      </c>
      <c r="K75" s="2">
        <f t="shared" si="9"/>
        <v>0</v>
      </c>
      <c r="N75" s="2">
        <f t="shared" si="10"/>
        <v>0</v>
      </c>
      <c r="P75" s="2">
        <f t="shared" si="11"/>
        <v>0</v>
      </c>
      <c r="S75" s="2">
        <f t="shared" si="12"/>
        <v>0</v>
      </c>
      <c r="U75" s="2">
        <f t="shared" si="13"/>
        <v>0</v>
      </c>
    </row>
    <row r="76" spans="4:21" ht="12">
      <c r="D76" s="2"/>
      <c r="F76" s="2"/>
      <c r="I76" s="2">
        <f t="shared" si="8"/>
        <v>0</v>
      </c>
      <c r="K76" s="2">
        <f t="shared" si="9"/>
        <v>0</v>
      </c>
      <c r="N76" s="2">
        <f t="shared" si="10"/>
        <v>0</v>
      </c>
      <c r="P76" s="2">
        <f t="shared" si="11"/>
        <v>0</v>
      </c>
      <c r="S76" s="2">
        <f t="shared" si="12"/>
        <v>0</v>
      </c>
      <c r="U76" s="2">
        <f t="shared" si="13"/>
        <v>0</v>
      </c>
    </row>
    <row r="77" spans="4:21" ht="12">
      <c r="D77" s="2"/>
      <c r="F77" s="2"/>
      <c r="I77" s="2">
        <f t="shared" si="8"/>
        <v>0</v>
      </c>
      <c r="K77" s="2">
        <f t="shared" si="9"/>
        <v>0</v>
      </c>
      <c r="N77" s="2">
        <f t="shared" si="10"/>
        <v>0</v>
      </c>
      <c r="P77" s="2">
        <f t="shared" si="11"/>
        <v>0</v>
      </c>
      <c r="S77" s="2">
        <f t="shared" si="12"/>
        <v>0</v>
      </c>
      <c r="U77" s="2">
        <f t="shared" si="13"/>
        <v>0</v>
      </c>
    </row>
    <row r="78" spans="4:21" ht="12">
      <c r="D78" s="2"/>
      <c r="F78" s="2"/>
      <c r="I78" s="2">
        <f t="shared" si="8"/>
        <v>0</v>
      </c>
      <c r="K78" s="2">
        <f t="shared" si="9"/>
        <v>0</v>
      </c>
      <c r="N78" s="2">
        <f t="shared" si="10"/>
        <v>0</v>
      </c>
      <c r="P78" s="2">
        <f t="shared" si="11"/>
        <v>0</v>
      </c>
      <c r="S78" s="2">
        <f t="shared" si="12"/>
        <v>0</v>
      </c>
      <c r="U78" s="2">
        <f t="shared" si="13"/>
        <v>0</v>
      </c>
    </row>
    <row r="79" spans="4:21" ht="12">
      <c r="D79" s="2"/>
      <c r="F79" s="2"/>
      <c r="I79" s="2">
        <f t="shared" si="8"/>
        <v>0</v>
      </c>
      <c r="K79" s="2">
        <f t="shared" si="9"/>
        <v>0</v>
      </c>
      <c r="N79" s="2">
        <f t="shared" si="10"/>
        <v>0</v>
      </c>
      <c r="P79" s="2">
        <f t="shared" si="11"/>
        <v>0</v>
      </c>
      <c r="S79" s="2">
        <f t="shared" si="12"/>
        <v>0</v>
      </c>
      <c r="U79" s="2">
        <f t="shared" si="13"/>
        <v>0</v>
      </c>
    </row>
    <row r="80" spans="4:21" ht="12">
      <c r="D80" s="2"/>
      <c r="F80" s="2"/>
      <c r="I80" s="2">
        <f t="shared" si="8"/>
        <v>0</v>
      </c>
      <c r="K80" s="2">
        <f t="shared" si="9"/>
        <v>0</v>
      </c>
      <c r="N80" s="2">
        <f t="shared" si="10"/>
        <v>0</v>
      </c>
      <c r="P80" s="2">
        <f t="shared" si="11"/>
        <v>0</v>
      </c>
      <c r="S80" s="2">
        <f t="shared" si="12"/>
        <v>0</v>
      </c>
      <c r="U80" s="2">
        <f t="shared" si="13"/>
        <v>0</v>
      </c>
    </row>
    <row r="81" spans="4:21" ht="12">
      <c r="D81" s="2"/>
      <c r="F81" s="2"/>
      <c r="I81" s="2">
        <f t="shared" si="8"/>
        <v>0</v>
      </c>
      <c r="K81" s="2">
        <f t="shared" si="9"/>
        <v>0</v>
      </c>
      <c r="N81" s="2">
        <f t="shared" si="10"/>
        <v>0</v>
      </c>
      <c r="P81" s="2">
        <f t="shared" si="11"/>
        <v>0</v>
      </c>
      <c r="S81" s="2">
        <f t="shared" si="12"/>
        <v>0</v>
      </c>
      <c r="U81" s="2">
        <f t="shared" si="13"/>
        <v>0</v>
      </c>
    </row>
    <row r="82" ht="12">
      <c r="U82" s="2">
        <f t="shared" si="13"/>
        <v>0</v>
      </c>
    </row>
    <row r="83" ht="12">
      <c r="U83" s="2">
        <f t="shared" si="13"/>
        <v>0</v>
      </c>
    </row>
    <row r="84" ht="12">
      <c r="U84" s="2">
        <f t="shared" si="13"/>
        <v>0</v>
      </c>
    </row>
    <row r="85" ht="12">
      <c r="U85" s="2">
        <f t="shared" si="13"/>
        <v>0</v>
      </c>
    </row>
    <row r="86" ht="12">
      <c r="U86" s="2">
        <f t="shared" si="13"/>
        <v>0</v>
      </c>
    </row>
    <row r="87" ht="12">
      <c r="U87" s="2">
        <f t="shared" si="13"/>
        <v>0</v>
      </c>
    </row>
    <row r="88" ht="12">
      <c r="U88" s="2">
        <f t="shared" si="13"/>
        <v>0</v>
      </c>
    </row>
    <row r="89" ht="12">
      <c r="U89" s="2">
        <f t="shared" si="13"/>
        <v>0</v>
      </c>
    </row>
    <row r="90" ht="12">
      <c r="U90" s="2">
        <f t="shared" si="13"/>
        <v>0</v>
      </c>
    </row>
    <row r="91" ht="12">
      <c r="U91" s="2">
        <f t="shared" si="13"/>
        <v>0</v>
      </c>
    </row>
    <row r="92" ht="12">
      <c r="U92" s="2">
        <f t="shared" si="13"/>
        <v>0</v>
      </c>
    </row>
    <row r="93" ht="12">
      <c r="U93" s="2">
        <f t="shared" si="13"/>
        <v>0</v>
      </c>
    </row>
    <row r="94" ht="12">
      <c r="U94" s="2">
        <f t="shared" si="13"/>
        <v>0</v>
      </c>
    </row>
    <row r="95" ht="12">
      <c r="U95" s="2">
        <f t="shared" si="13"/>
        <v>0</v>
      </c>
    </row>
    <row r="96" ht="12">
      <c r="U96" s="2">
        <f t="shared" si="13"/>
        <v>0</v>
      </c>
    </row>
    <row r="97" ht="12">
      <c r="U97" s="2">
        <f t="shared" si="13"/>
        <v>0</v>
      </c>
    </row>
    <row r="98" ht="12">
      <c r="U98" s="2">
        <f t="shared" si="13"/>
        <v>0</v>
      </c>
    </row>
    <row r="99" ht="12">
      <c r="U99" s="2">
        <f t="shared" si="13"/>
        <v>0</v>
      </c>
    </row>
    <row r="100" ht="12">
      <c r="U100" s="2">
        <f t="shared" si="13"/>
        <v>0</v>
      </c>
    </row>
    <row r="101" ht="12">
      <c r="U101" s="2">
        <f t="shared" si="13"/>
        <v>0</v>
      </c>
    </row>
    <row r="102" ht="12">
      <c r="U102" s="2">
        <f t="shared" si="13"/>
        <v>0</v>
      </c>
    </row>
    <row r="103" ht="12">
      <c r="U103" s="2">
        <f t="shared" si="13"/>
        <v>0</v>
      </c>
    </row>
    <row r="104" ht="12">
      <c r="U104" s="2">
        <f t="shared" si="13"/>
        <v>0</v>
      </c>
    </row>
    <row r="105" ht="12">
      <c r="U105" s="2">
        <f t="shared" si="13"/>
        <v>0</v>
      </c>
    </row>
    <row r="106" ht="12">
      <c r="U106" s="2">
        <f t="shared" si="13"/>
        <v>0</v>
      </c>
    </row>
    <row r="107" ht="12">
      <c r="U107" s="2">
        <f t="shared" si="13"/>
        <v>0</v>
      </c>
    </row>
    <row r="108" ht="12">
      <c r="U108" s="2">
        <f t="shared" si="13"/>
        <v>0</v>
      </c>
    </row>
    <row r="109" ht="12">
      <c r="U109" s="2">
        <f t="shared" si="13"/>
        <v>0</v>
      </c>
    </row>
    <row r="110" ht="12">
      <c r="U110" s="2">
        <f t="shared" si="13"/>
        <v>0</v>
      </c>
    </row>
    <row r="111" ht="12">
      <c r="U111" s="2">
        <f t="shared" si="13"/>
        <v>0</v>
      </c>
    </row>
    <row r="112" ht="12">
      <c r="U112" s="2">
        <f t="shared" si="13"/>
        <v>0</v>
      </c>
    </row>
    <row r="113" ht="12">
      <c r="U113" s="2">
        <f t="shared" si="13"/>
        <v>0</v>
      </c>
    </row>
    <row r="114" ht="12">
      <c r="U114" s="2">
        <f t="shared" si="13"/>
        <v>0</v>
      </c>
    </row>
    <row r="115" ht="12">
      <c r="U115" s="2">
        <f t="shared" si="13"/>
        <v>0</v>
      </c>
    </row>
    <row r="116" ht="12">
      <c r="U116" s="2">
        <f t="shared" si="13"/>
        <v>0</v>
      </c>
    </row>
    <row r="117" ht="12">
      <c r="U117" s="2">
        <f t="shared" si="13"/>
        <v>0</v>
      </c>
    </row>
    <row r="118" ht="12">
      <c r="U118" s="2">
        <f t="shared" si="13"/>
        <v>0</v>
      </c>
    </row>
    <row r="119" ht="12">
      <c r="U119" s="2">
        <f t="shared" si="13"/>
        <v>0</v>
      </c>
    </row>
    <row r="120" ht="12">
      <c r="U120" s="2">
        <f t="shared" si="13"/>
        <v>0</v>
      </c>
    </row>
    <row r="121" ht="12">
      <c r="U121" s="2">
        <f t="shared" si="13"/>
        <v>0</v>
      </c>
    </row>
    <row r="122" ht="12">
      <c r="U122" s="2">
        <f t="shared" si="13"/>
        <v>0</v>
      </c>
    </row>
    <row r="123" ht="12">
      <c r="U123" s="2">
        <f t="shared" si="13"/>
        <v>0</v>
      </c>
    </row>
    <row r="124" ht="12">
      <c r="U124" s="2">
        <f t="shared" si="13"/>
        <v>0</v>
      </c>
    </row>
    <row r="125" ht="12">
      <c r="U125" s="2">
        <f t="shared" si="13"/>
        <v>0</v>
      </c>
    </row>
    <row r="126" ht="12">
      <c r="U126" s="2">
        <f t="shared" si="13"/>
        <v>0</v>
      </c>
    </row>
    <row r="127" ht="12">
      <c r="U127" s="2">
        <f t="shared" si="13"/>
        <v>0</v>
      </c>
    </row>
    <row r="128" ht="12">
      <c r="U128" s="2">
        <f t="shared" si="13"/>
        <v>0</v>
      </c>
    </row>
  </sheetData>
  <sheetProtection/>
  <mergeCells count="8">
    <mergeCell ref="Q3:U3"/>
    <mergeCell ref="Q4:S4"/>
    <mergeCell ref="B4:D4"/>
    <mergeCell ref="B3:F3"/>
    <mergeCell ref="G3:K3"/>
    <mergeCell ref="G4:I4"/>
    <mergeCell ref="L3:P3"/>
    <mergeCell ref="L4:N4"/>
  </mergeCells>
  <printOptions/>
  <pageMargins left="0.7" right="0.3937007874015748" top="0.5905511811023623" bottom="0.5905511811023623" header="0" footer="0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K8">
      <selection activeCell="Q11" sqref="Q11"/>
    </sheetView>
  </sheetViews>
  <sheetFormatPr defaultColWidth="11.421875" defaultRowHeight="12.75"/>
  <cols>
    <col min="1" max="1" width="1.8515625" style="0" customWidth="1"/>
    <col min="2" max="2" width="13.421875" style="0" customWidth="1"/>
    <col min="3" max="4" width="6.7109375" style="0" bestFit="1" customWidth="1"/>
    <col min="5" max="5" width="9.00390625" style="0" customWidth="1"/>
    <col min="6" max="6" width="6.7109375" style="0" bestFit="1" customWidth="1"/>
    <col min="7" max="7" width="6.8515625" style="0" customWidth="1"/>
    <col min="8" max="8" width="7.57421875" style="0" customWidth="1"/>
    <col min="9" max="9" width="8.8515625" style="0" customWidth="1"/>
    <col min="10" max="10" width="6.7109375" style="0" bestFit="1" customWidth="1"/>
    <col min="11" max="11" width="7.7109375" style="0" customWidth="1"/>
    <col min="12" max="12" width="7.421875" style="0" customWidth="1"/>
    <col min="13" max="13" width="9.421875" style="0" customWidth="1"/>
    <col min="14" max="14" width="6.421875" style="0" customWidth="1"/>
    <col min="15" max="16" width="7.28125" style="0" customWidth="1"/>
    <col min="17" max="17" width="9.00390625" style="0" customWidth="1"/>
    <col min="18" max="18" width="6.57421875" style="0" customWidth="1"/>
  </cols>
  <sheetData>
    <row r="1" spans="1:18" ht="12.75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8" customHeight="1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2.75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2.75">
      <c r="A4" s="101" t="s">
        <v>17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2.75">
      <c r="A5" s="101" t="s">
        <v>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8" spans="1:18" s="23" customFormat="1" ht="20.25" customHeight="1" thickBot="1">
      <c r="A8" s="24"/>
      <c r="B8" s="25"/>
      <c r="C8" s="102" t="s">
        <v>7</v>
      </c>
      <c r="D8" s="103"/>
      <c r="E8" s="47" t="s">
        <v>25</v>
      </c>
      <c r="F8" s="31" t="s">
        <v>20</v>
      </c>
      <c r="G8" s="102" t="s">
        <v>10</v>
      </c>
      <c r="H8" s="103"/>
      <c r="I8" s="47" t="s">
        <v>25</v>
      </c>
      <c r="J8" s="31" t="s">
        <v>20</v>
      </c>
      <c r="K8" s="102" t="s">
        <v>22</v>
      </c>
      <c r="L8" s="103"/>
      <c r="M8" s="47" t="s">
        <v>25</v>
      </c>
      <c r="N8" s="31" t="s">
        <v>20</v>
      </c>
      <c r="O8" s="102" t="s">
        <v>13</v>
      </c>
      <c r="P8" s="103"/>
      <c r="Q8" s="47" t="s">
        <v>25</v>
      </c>
      <c r="R8" s="31" t="s">
        <v>20</v>
      </c>
    </row>
    <row r="9" spans="1:18" s="23" customFormat="1" ht="16.5" customHeight="1">
      <c r="A9" s="53"/>
      <c r="B9" s="54"/>
      <c r="C9" s="53">
        <v>1997</v>
      </c>
      <c r="D9" s="54">
        <v>1998</v>
      </c>
      <c r="E9" s="55" t="s">
        <v>26</v>
      </c>
      <c r="F9" s="56" t="s">
        <v>21</v>
      </c>
      <c r="G9" s="53">
        <v>1997</v>
      </c>
      <c r="H9" s="54">
        <v>1998</v>
      </c>
      <c r="I9" s="55" t="s">
        <v>26</v>
      </c>
      <c r="J9" s="56" t="s">
        <v>21</v>
      </c>
      <c r="K9" s="53">
        <v>1997</v>
      </c>
      <c r="L9" s="57">
        <v>1998</v>
      </c>
      <c r="M9" s="55" t="s">
        <v>26</v>
      </c>
      <c r="N9" s="56" t="s">
        <v>21</v>
      </c>
      <c r="O9" s="53">
        <v>1997</v>
      </c>
      <c r="P9" s="57">
        <v>1998</v>
      </c>
      <c r="Q9" s="55" t="s">
        <v>26</v>
      </c>
      <c r="R9" s="56" t="s">
        <v>21</v>
      </c>
    </row>
    <row r="10" spans="1:18" ht="17.25" customHeight="1">
      <c r="A10" s="27"/>
      <c r="B10" s="28"/>
      <c r="C10" s="27"/>
      <c r="D10" s="28"/>
      <c r="E10" s="48"/>
      <c r="F10" s="28"/>
      <c r="G10" s="27"/>
      <c r="H10" s="28"/>
      <c r="I10" s="48"/>
      <c r="J10" s="28"/>
      <c r="K10" s="27"/>
      <c r="L10" s="32"/>
      <c r="M10" s="48"/>
      <c r="N10" s="28"/>
      <c r="O10" s="27"/>
      <c r="P10" s="32"/>
      <c r="Q10" s="48"/>
      <c r="R10" s="28"/>
    </row>
    <row r="11" spans="1:18" ht="12.75">
      <c r="A11" s="26" t="s">
        <v>0</v>
      </c>
      <c r="B11" s="28"/>
      <c r="C11" s="33">
        <f>C12+C13</f>
        <v>1701</v>
      </c>
      <c r="D11" s="44">
        <f>D12+D13</f>
        <v>1925</v>
      </c>
      <c r="E11" s="49">
        <f>D11-C11</f>
        <v>224</v>
      </c>
      <c r="F11" s="35">
        <f>D11/C11-1</f>
        <v>0.13168724279835398</v>
      </c>
      <c r="G11" s="33">
        <f>G12+G13</f>
        <v>1737</v>
      </c>
      <c r="H11" s="44">
        <f>H12+H13</f>
        <v>2086</v>
      </c>
      <c r="I11" s="49">
        <f>H11-G11</f>
        <v>349</v>
      </c>
      <c r="J11" s="41">
        <f>H11/G11-1</f>
        <v>0.20092112838226828</v>
      </c>
      <c r="K11" s="33">
        <f>K12+K13</f>
        <v>1890</v>
      </c>
      <c r="L11" s="34">
        <f>L12+L13</f>
        <v>2242</v>
      </c>
      <c r="M11" s="49">
        <f>L11-K11</f>
        <v>352</v>
      </c>
      <c r="N11" s="51">
        <f>L11/K11-1</f>
        <v>0.18624338624338632</v>
      </c>
      <c r="O11" s="36">
        <f>O12+O13</f>
        <v>1802</v>
      </c>
      <c r="P11" s="37">
        <f>P12+P13</f>
        <v>2056</v>
      </c>
      <c r="Q11" s="49">
        <f>P11-O11</f>
        <v>254</v>
      </c>
      <c r="R11" s="41">
        <f>P11/O11-1</f>
        <v>0.14095449500554946</v>
      </c>
    </row>
    <row r="12" spans="1:18" ht="21" customHeight="1">
      <c r="A12" s="27"/>
      <c r="B12" s="28" t="s">
        <v>1</v>
      </c>
      <c r="C12" s="36">
        <v>711</v>
      </c>
      <c r="D12" s="45">
        <v>787</v>
      </c>
      <c r="E12" s="49">
        <f>D12-C12</f>
        <v>76</v>
      </c>
      <c r="F12" s="35">
        <f>D12/C12-1</f>
        <v>0.10689170182841079</v>
      </c>
      <c r="G12" s="36">
        <v>759</v>
      </c>
      <c r="H12" s="45">
        <v>900</v>
      </c>
      <c r="I12" s="49">
        <f>H12-G12</f>
        <v>141</v>
      </c>
      <c r="J12" s="42">
        <f>H12/G12-1</f>
        <v>0.18577075098814233</v>
      </c>
      <c r="K12" s="36">
        <v>830</v>
      </c>
      <c r="L12" s="37">
        <v>979</v>
      </c>
      <c r="M12" s="49">
        <f>L12-K12</f>
        <v>149</v>
      </c>
      <c r="N12" s="51">
        <f>L12/K12-1</f>
        <v>0.17951807228915673</v>
      </c>
      <c r="O12" s="36">
        <v>734</v>
      </c>
      <c r="P12" s="37">
        <v>785</v>
      </c>
      <c r="Q12" s="49">
        <f>P12-O12</f>
        <v>51</v>
      </c>
      <c r="R12" s="42">
        <f>P12/O12-1</f>
        <v>0.06948228882833796</v>
      </c>
    </row>
    <row r="13" spans="1:18" ht="12.75">
      <c r="A13" s="29"/>
      <c r="B13" s="30" t="s">
        <v>23</v>
      </c>
      <c r="C13" s="38">
        <v>990</v>
      </c>
      <c r="D13" s="46">
        <v>1138</v>
      </c>
      <c r="E13" s="50">
        <f>D13-C13</f>
        <v>148</v>
      </c>
      <c r="F13" s="40">
        <f>D13/C13-1</f>
        <v>0.14949494949494957</v>
      </c>
      <c r="G13" s="38">
        <v>978</v>
      </c>
      <c r="H13" s="46">
        <v>1186</v>
      </c>
      <c r="I13" s="50">
        <f>H13-G13</f>
        <v>208</v>
      </c>
      <c r="J13" s="43">
        <f>H13/G13-1</f>
        <v>0.212678936605317</v>
      </c>
      <c r="K13" s="38">
        <v>1060</v>
      </c>
      <c r="L13" s="39">
        <v>1263</v>
      </c>
      <c r="M13" s="50">
        <f>L13-K13</f>
        <v>203</v>
      </c>
      <c r="N13" s="52">
        <f>L13/K13-1</f>
        <v>0.19150943396226405</v>
      </c>
      <c r="O13" s="38">
        <v>1068</v>
      </c>
      <c r="P13" s="39">
        <f>1267+4</f>
        <v>1271</v>
      </c>
      <c r="Q13" s="50">
        <f>P13-O13</f>
        <v>203</v>
      </c>
      <c r="R13" s="43">
        <f>P13/O13-1</f>
        <v>0.19007490636704127</v>
      </c>
    </row>
    <row r="14" spans="1:18" ht="14.25" customHeight="1">
      <c r="A14" s="58"/>
      <c r="B14" s="59"/>
      <c r="C14" s="62"/>
      <c r="D14" s="63"/>
      <c r="E14" s="64"/>
      <c r="F14" s="65"/>
      <c r="G14" s="62"/>
      <c r="H14" s="66"/>
      <c r="I14" s="65"/>
      <c r="J14" s="65"/>
      <c r="K14" s="67"/>
      <c r="L14" s="63"/>
      <c r="M14" s="62"/>
      <c r="N14" s="68"/>
      <c r="O14" s="58"/>
      <c r="P14" s="60"/>
      <c r="Q14" s="73"/>
      <c r="R14" s="60"/>
    </row>
    <row r="15" spans="1:18" ht="23.25" customHeight="1">
      <c r="A15" s="53" t="s">
        <v>24</v>
      </c>
      <c r="B15" s="61"/>
      <c r="C15" s="38">
        <v>871</v>
      </c>
      <c r="D15" s="46">
        <v>1131</v>
      </c>
      <c r="E15" s="50">
        <f>D15-C15</f>
        <v>260</v>
      </c>
      <c r="F15" s="69">
        <f>D15/C15-1</f>
        <v>0.29850746268656714</v>
      </c>
      <c r="G15" s="38">
        <v>927</v>
      </c>
      <c r="H15" s="70">
        <v>1294</v>
      </c>
      <c r="I15" s="50">
        <f>H15-G15</f>
        <v>367</v>
      </c>
      <c r="J15" s="69">
        <f>H15/G15-1</f>
        <v>0.3959007551240561</v>
      </c>
      <c r="K15" s="71">
        <v>994</v>
      </c>
      <c r="L15" s="46">
        <v>1294</v>
      </c>
      <c r="M15" s="72">
        <f>L15-K15</f>
        <v>300</v>
      </c>
      <c r="N15" s="69">
        <f>L15/K15-1</f>
        <v>0.30181086519114686</v>
      </c>
      <c r="O15" s="38">
        <v>1076</v>
      </c>
      <c r="P15" s="46">
        <v>1368</v>
      </c>
      <c r="Q15" s="74">
        <f>P15-O15</f>
        <v>292</v>
      </c>
      <c r="R15" s="43">
        <f>P15/O15-1</f>
        <v>0.27137546468401497</v>
      </c>
    </row>
    <row r="16" spans="1:18" ht="12.75">
      <c r="A16" s="58"/>
      <c r="B16" s="60"/>
      <c r="C16" s="62"/>
      <c r="D16" s="63"/>
      <c r="E16" s="65"/>
      <c r="F16" s="65"/>
      <c r="G16" s="62"/>
      <c r="H16" s="63"/>
      <c r="I16" s="65"/>
      <c r="J16" s="65"/>
      <c r="K16" s="62"/>
      <c r="L16" s="63"/>
      <c r="M16" s="65"/>
      <c r="N16" s="65"/>
      <c r="O16" s="58"/>
      <c r="P16" s="60"/>
      <c r="Q16" s="73"/>
      <c r="R16" s="73"/>
    </row>
    <row r="17" spans="1:18" ht="12.75">
      <c r="A17" s="53" t="s">
        <v>27</v>
      </c>
      <c r="B17" s="30"/>
      <c r="C17" s="38">
        <f>C11+C15</f>
        <v>2572</v>
      </c>
      <c r="D17" s="46">
        <f>D11+D15</f>
        <v>3056</v>
      </c>
      <c r="E17" s="50">
        <f>D17-C17</f>
        <v>484</v>
      </c>
      <c r="F17" s="69">
        <f>D17/C17-1</f>
        <v>0.18818040435458783</v>
      </c>
      <c r="G17" s="38">
        <f>G11+G15</f>
        <v>2664</v>
      </c>
      <c r="H17" s="46">
        <f>H11+H15</f>
        <v>3380</v>
      </c>
      <c r="I17" s="50">
        <f>H17-G17</f>
        <v>716</v>
      </c>
      <c r="J17" s="69">
        <f>H17/G17-1</f>
        <v>0.26876876876876876</v>
      </c>
      <c r="K17" s="38">
        <f>K11+K15</f>
        <v>2884</v>
      </c>
      <c r="L17" s="46">
        <f>L11+L15</f>
        <v>3536</v>
      </c>
      <c r="M17" s="50">
        <f>L17-K17</f>
        <v>652</v>
      </c>
      <c r="N17" s="69">
        <f>L17/K17-1</f>
        <v>0.2260748959778085</v>
      </c>
      <c r="O17" s="76">
        <f>O11+O15</f>
        <v>2878</v>
      </c>
      <c r="P17" s="77">
        <f>P11+P15</f>
        <v>3424</v>
      </c>
      <c r="Q17" s="75">
        <f>P17-O17</f>
        <v>546</v>
      </c>
      <c r="R17" s="69">
        <f>P17/O17-1</f>
        <v>0.18971507991660874</v>
      </c>
    </row>
    <row r="19" ht="12.75">
      <c r="B19" s="23" t="s">
        <v>28</v>
      </c>
    </row>
    <row r="20" ht="12.75">
      <c r="B20" t="s">
        <v>29</v>
      </c>
    </row>
    <row r="21" ht="12.75">
      <c r="B21" t="s">
        <v>30</v>
      </c>
    </row>
  </sheetData>
  <sheetProtection/>
  <mergeCells count="9">
    <mergeCell ref="A5:R5"/>
    <mergeCell ref="A1:R1"/>
    <mergeCell ref="A2:R2"/>
    <mergeCell ref="A3:R3"/>
    <mergeCell ref="A4:R4"/>
    <mergeCell ref="C8:D8"/>
    <mergeCell ref="G8:H8"/>
    <mergeCell ref="K8:L8"/>
    <mergeCell ref="O8:P8"/>
  </mergeCells>
  <printOptions/>
  <pageMargins left="0.35433070866141736" right="0.4330708661417323" top="1.3779527559055118" bottom="0.5905511811023623" header="0.5905511811023623" footer="0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25.28125" style="78" customWidth="1"/>
    <col min="2" max="2" width="6.28125" style="78" bestFit="1" customWidth="1"/>
    <col min="3" max="3" width="6.140625" style="78" bestFit="1" customWidth="1"/>
    <col min="4" max="4" width="6.28125" style="78" bestFit="1" customWidth="1"/>
    <col min="5" max="5" width="6.00390625" style="78" bestFit="1" customWidth="1"/>
    <col min="6" max="6" width="6.8515625" style="78" customWidth="1"/>
    <col min="7" max="7" width="7.00390625" style="78" customWidth="1"/>
    <col min="8" max="8" width="6.421875" style="78" bestFit="1" customWidth="1"/>
    <col min="9" max="9" width="5.7109375" style="78" customWidth="1"/>
    <col min="10" max="10" width="6.140625" style="78" customWidth="1"/>
    <col min="11" max="11" width="6.140625" style="78" bestFit="1" customWidth="1"/>
    <col min="12" max="12" width="6.7109375" style="78" customWidth="1"/>
    <col min="13" max="13" width="7.8515625" style="78" customWidth="1"/>
    <col min="14" max="16384" width="11.421875" style="78" customWidth="1"/>
  </cols>
  <sheetData>
    <row r="1" spans="2:12" ht="11.25">
      <c r="B1" s="95"/>
      <c r="C1" s="95"/>
      <c r="D1" s="95"/>
      <c r="E1" s="95"/>
      <c r="F1" s="95"/>
      <c r="G1" s="95" t="s">
        <v>40</v>
      </c>
      <c r="H1" s="95"/>
      <c r="I1" s="95"/>
      <c r="J1" s="95"/>
      <c r="K1" s="95"/>
      <c r="L1" s="95"/>
    </row>
    <row r="2" spans="2:12" ht="11.25">
      <c r="B2" s="95"/>
      <c r="C2" s="95"/>
      <c r="D2" s="95"/>
      <c r="E2" s="95"/>
      <c r="F2" s="95"/>
      <c r="G2" s="95" t="s">
        <v>37</v>
      </c>
      <c r="H2" s="95"/>
      <c r="I2" s="95"/>
      <c r="J2" s="95"/>
      <c r="K2" s="95"/>
      <c r="L2" s="95"/>
    </row>
    <row r="3" spans="2:12" ht="15.75" customHeight="1">
      <c r="B3" s="95"/>
      <c r="C3" s="95"/>
      <c r="D3" s="95"/>
      <c r="E3" s="95"/>
      <c r="F3" s="95"/>
      <c r="G3" s="95" t="s">
        <v>35</v>
      </c>
      <c r="H3" s="95"/>
      <c r="I3" s="95"/>
      <c r="J3" s="95"/>
      <c r="K3" s="95"/>
      <c r="L3" s="95"/>
    </row>
    <row r="4" spans="2:12" ht="11.25">
      <c r="B4" s="95"/>
      <c r="C4" s="95"/>
      <c r="D4" s="95"/>
      <c r="E4" s="95"/>
      <c r="F4" s="95"/>
      <c r="G4" s="95" t="s">
        <v>38</v>
      </c>
      <c r="H4" s="95"/>
      <c r="I4" s="95"/>
      <c r="J4" s="95"/>
      <c r="K4" s="95"/>
      <c r="L4" s="95"/>
    </row>
    <row r="5" spans="2:12" ht="11.25">
      <c r="B5" s="80"/>
      <c r="C5" s="80"/>
      <c r="D5" s="80"/>
      <c r="E5" s="80"/>
      <c r="F5" s="80"/>
      <c r="G5" s="80" t="s">
        <v>19</v>
      </c>
      <c r="H5" s="80"/>
      <c r="I5" s="80"/>
      <c r="J5" s="80"/>
      <c r="K5" s="80"/>
      <c r="L5" s="80"/>
    </row>
    <row r="6" spans="1:12" ht="11.25">
      <c r="A6" s="80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s="91" customFormat="1" ht="11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3" s="93" customFormat="1" ht="11.25">
      <c r="A8" s="82"/>
      <c r="B8" s="83">
        <v>36586</v>
      </c>
      <c r="C8" s="83">
        <v>36678</v>
      </c>
      <c r="D8" s="83">
        <v>36770</v>
      </c>
      <c r="E8" s="83">
        <v>36861</v>
      </c>
      <c r="F8" s="83">
        <v>36951</v>
      </c>
      <c r="G8" s="83">
        <v>37043</v>
      </c>
      <c r="H8" s="83">
        <v>37135</v>
      </c>
      <c r="I8" s="83">
        <v>37226</v>
      </c>
      <c r="J8" s="83">
        <v>37316</v>
      </c>
      <c r="K8" s="83">
        <v>37408</v>
      </c>
      <c r="L8" s="83">
        <v>37500</v>
      </c>
      <c r="M8" s="94">
        <v>37591</v>
      </c>
    </row>
    <row r="9" spans="1:13" s="84" customFormat="1" ht="29.25" customHeight="1">
      <c r="A9" s="85" t="s">
        <v>31</v>
      </c>
      <c r="B9" s="92">
        <f>B10+B11</f>
        <v>2350</v>
      </c>
      <c r="C9" s="92">
        <f>C10+C11</f>
        <v>2342</v>
      </c>
      <c r="D9" s="92">
        <f>D10+D11</f>
        <v>2490</v>
      </c>
      <c r="E9" s="92">
        <f>E10+E11</f>
        <v>2282</v>
      </c>
      <c r="F9" s="92">
        <f aca="true" t="shared" si="0" ref="F9:L9">F10+F11</f>
        <v>2332</v>
      </c>
      <c r="G9" s="92">
        <f t="shared" si="0"/>
        <v>2558</v>
      </c>
      <c r="H9" s="92">
        <f t="shared" si="0"/>
        <v>2512</v>
      </c>
      <c r="I9" s="92">
        <f t="shared" si="0"/>
        <v>2259</v>
      </c>
      <c r="J9" s="92">
        <f t="shared" si="0"/>
        <v>2118</v>
      </c>
      <c r="K9" s="92">
        <f t="shared" si="0"/>
        <v>2113</v>
      </c>
      <c r="L9" s="92">
        <f t="shared" si="0"/>
        <v>2209</v>
      </c>
      <c r="M9" s="92">
        <f>M10+M11</f>
        <v>1850</v>
      </c>
    </row>
    <row r="10" spans="1:13" ht="18.75" customHeight="1">
      <c r="A10" s="86" t="s">
        <v>32</v>
      </c>
      <c r="B10" s="87">
        <v>802</v>
      </c>
      <c r="C10" s="87">
        <v>771</v>
      </c>
      <c r="D10" s="87">
        <v>819</v>
      </c>
      <c r="E10" s="87">
        <v>635</v>
      </c>
      <c r="F10" s="87">
        <v>663</v>
      </c>
      <c r="G10" s="87">
        <v>695</v>
      </c>
      <c r="H10" s="87">
        <v>832</v>
      </c>
      <c r="I10" s="87">
        <v>660</v>
      </c>
      <c r="J10" s="87">
        <v>684</v>
      </c>
      <c r="K10" s="87">
        <v>787</v>
      </c>
      <c r="L10" s="87">
        <v>753</v>
      </c>
      <c r="M10" s="87">
        <v>622</v>
      </c>
    </row>
    <row r="11" spans="1:13" ht="11.25">
      <c r="A11" s="86" t="s">
        <v>33</v>
      </c>
      <c r="B11" s="87">
        <v>1548</v>
      </c>
      <c r="C11" s="87">
        <v>1571</v>
      </c>
      <c r="D11" s="87">
        <v>1671</v>
      </c>
      <c r="E11" s="87">
        <v>1647</v>
      </c>
      <c r="F11" s="87">
        <v>1669</v>
      </c>
      <c r="G11" s="87">
        <v>1863</v>
      </c>
      <c r="H11" s="87">
        <v>1680</v>
      </c>
      <c r="I11" s="87">
        <v>1599</v>
      </c>
      <c r="J11" s="87">
        <v>1434</v>
      </c>
      <c r="K11" s="87">
        <v>1326</v>
      </c>
      <c r="L11" s="87">
        <v>1456</v>
      </c>
      <c r="M11" s="87">
        <v>1228</v>
      </c>
    </row>
    <row r="12" spans="1:13" ht="11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s="84" customFormat="1" ht="25.5" customHeight="1">
      <c r="A13" s="85" t="s">
        <v>34</v>
      </c>
      <c r="B13" s="88">
        <v>1422</v>
      </c>
      <c r="C13" s="88">
        <v>1547</v>
      </c>
      <c r="D13" s="88">
        <v>1594</v>
      </c>
      <c r="E13" s="88">
        <v>1531</v>
      </c>
      <c r="F13" s="88">
        <v>1520</v>
      </c>
      <c r="G13" s="88">
        <v>1599</v>
      </c>
      <c r="H13" s="88">
        <v>1608</v>
      </c>
      <c r="I13" s="88">
        <v>1600</v>
      </c>
      <c r="J13" s="88">
        <v>1528</v>
      </c>
      <c r="K13" s="88">
        <v>1166</v>
      </c>
      <c r="L13" s="88">
        <f>888+489</f>
        <v>1377</v>
      </c>
      <c r="M13" s="88">
        <v>719</v>
      </c>
    </row>
    <row r="14" spans="1:13" ht="11.25">
      <c r="A14" s="85" t="s">
        <v>39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8">
        <v>548</v>
      </c>
    </row>
    <row r="15" spans="1:13" ht="22.5" customHeight="1">
      <c r="A15" s="89" t="s">
        <v>27</v>
      </c>
      <c r="B15" s="90">
        <f>B9+B13</f>
        <v>3772</v>
      </c>
      <c r="C15" s="90">
        <f>C9+C13</f>
        <v>3889</v>
      </c>
      <c r="D15" s="90">
        <f>D9+D13</f>
        <v>4084</v>
      </c>
      <c r="E15" s="90">
        <f>E9+E13</f>
        <v>3813</v>
      </c>
      <c r="F15" s="90">
        <f aca="true" t="shared" si="1" ref="F15:K15">F9+F13</f>
        <v>3852</v>
      </c>
      <c r="G15" s="90">
        <f t="shared" si="1"/>
        <v>4157</v>
      </c>
      <c r="H15" s="90">
        <f t="shared" si="1"/>
        <v>4120</v>
      </c>
      <c r="I15" s="90">
        <f t="shared" si="1"/>
        <v>3859</v>
      </c>
      <c r="J15" s="90">
        <f t="shared" si="1"/>
        <v>3646</v>
      </c>
      <c r="K15" s="90">
        <f t="shared" si="1"/>
        <v>3279</v>
      </c>
      <c r="L15" s="90">
        <f>L9+L13</f>
        <v>3586</v>
      </c>
      <c r="M15" s="90">
        <f>M9+M13+M14</f>
        <v>3117</v>
      </c>
    </row>
    <row r="18" ht="11.25">
      <c r="A18" s="78" t="s">
        <v>36</v>
      </c>
    </row>
  </sheetData>
  <sheetProtection/>
  <printOptions horizontalCentered="1"/>
  <pageMargins left="0.31496062992125984" right="0.15748031496062992" top="1.3779527559055118" bottom="0.7874015748031497" header="0.5905511811023623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2017-06-16T16:51:51Z</dcterms:created>
  <dcterms:modified xsi:type="dcterms:W3CDTF">2017-06-16T16:51:54Z</dcterms:modified>
  <cp:category/>
  <cp:version/>
  <cp:contentType/>
  <cp:contentStatus/>
</cp:coreProperties>
</file>