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030" activeTab="0"/>
  </bookViews>
  <sheets>
    <sheet name=".csv)ppweb(3)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<sst xmlns="http://schemas.openxmlformats.org/spreadsheetml/2006/main" count="48" uniqueCount="48">
  <si>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Saldo</t>
  </si>
  <si>
    <t>Tarjeta de Crédito</t>
  </si>
  <si>
    <t>Préstamo Personal</t>
  </si>
  <si>
    <t>CUADRO No. 24</t>
  </si>
  <si>
    <t>SALDOS DE LOS CREDITOS AL SECTOR CONSUMO PERSONAL</t>
  </si>
  <si>
    <t>(En miles de balboas)</t>
  </si>
  <si>
    <t>DEL SISTEMA BANCARIO NACIONAL. AL 31 DE DICIEMBRE DE 2002</t>
  </si>
  <si>
    <t>Crédito al Consumo</t>
  </si>
  <si>
    <t>Préstamo Local</t>
  </si>
  <si>
    <t>Totales</t>
  </si>
  <si>
    <t>Primer Banco del Istmo, S.A.</t>
  </si>
  <si>
    <t>Banco Nacional de Panamá</t>
  </si>
  <si>
    <t>Banco Continental de Panamá, S.A.</t>
  </si>
  <si>
    <t>Global Bank Corporation</t>
  </si>
  <si>
    <t>Banco General, S.A.</t>
  </si>
  <si>
    <t>HSBC Bank USA</t>
  </si>
  <si>
    <t>Citibank, N.A.</t>
  </si>
  <si>
    <t>Caja de Ahorros</t>
  </si>
  <si>
    <t>Credicorp Bank, S.A.</t>
  </si>
  <si>
    <t>Multicredit Bank, Inc.</t>
  </si>
  <si>
    <t>Banco Uno, S.A.</t>
  </si>
  <si>
    <t>Bancafé (Panamá), S.A.</t>
  </si>
  <si>
    <t>Banco Mercantil del Istmo, S.A.</t>
  </si>
  <si>
    <t>Banco Bilbao Vizcaya Argentaria (Panamá),S.A.</t>
  </si>
  <si>
    <t>Banco Panamericano, S.A. (Panabank)</t>
  </si>
  <si>
    <t>Banco Panameño de la Vivienda, S.A.</t>
  </si>
  <si>
    <t>Banco Universal, S.A.</t>
  </si>
  <si>
    <t>Metrobank, S.A.</t>
  </si>
  <si>
    <t>Banco Atlántico</t>
  </si>
  <si>
    <t>Banco Trasatlántico</t>
  </si>
  <si>
    <t>Banco Aliado, S.A.</t>
  </si>
  <si>
    <t>BNP PARIBAS</t>
  </si>
  <si>
    <t>Bank Leumi-Le Israel, B.M.</t>
  </si>
  <si>
    <t>The Bank of Nova Scotia</t>
  </si>
  <si>
    <t>Towerbank International Inc.</t>
  </si>
  <si>
    <t>BankBoston, N.A.</t>
  </si>
  <si>
    <t>Bco. Internacional de Costa Rica, S.A.</t>
  </si>
  <si>
    <t>BAC International Bank Inc.</t>
  </si>
  <si>
    <t>Lloyds TSB Bank, PLC.</t>
  </si>
  <si>
    <t>The International Commercial Bank of China</t>
  </si>
  <si>
    <t>Korea Exchange Bank, Limited</t>
  </si>
  <si>
    <t>Wall Street Bank, S.A.</t>
  </si>
  <si>
    <t>Bank of China</t>
  </si>
  <si>
    <t>Banco de Bogotá, S.A.</t>
  </si>
  <si>
    <t>Banque  Sudameris</t>
  </si>
  <si>
    <t>Préstamo Auto</t>
  </si>
  <si>
    <t>Micro Crédito</t>
  </si>
  <si>
    <t>Ponderación</t>
  </si>
</sst>
</file>

<file path=xl/styles.xml><?xml version="1.0" encoding="utf-8"?>
<styleSheet xmlns="http://schemas.openxmlformats.org/spreadsheetml/2006/main">
  <numFmts count="36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_ * #,##0.0_ ;_ * \-#,##0.0_ ;_ * &quot;-&quot;??_ ;_ @_ "/>
    <numFmt numFmtId="189" formatCode="_ * #,##0_ ;_ * \-#,##0_ ;_ * &quot;-&quot;??_ ;_ @_ "/>
    <numFmt numFmtId="190" formatCode="_-* #,##0.00000_-;\-* #,##0.00000_-;_-* &quot;-&quot;?????_-;_-@_-"/>
    <numFmt numFmtId="191" formatCode="_-* #,##0.0000_-;\-* #,##0.0000_-;_-* &quot;-&quot;????_-;_-@_-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>
      <alignment/>
    </xf>
    <xf numFmtId="189" fontId="1" fillId="0" borderId="0" xfId="46" applyNumberFormat="1" applyFont="1" applyAlignment="1">
      <alignment/>
    </xf>
    <xf numFmtId="189" fontId="2" fillId="0" borderId="0" xfId="46" applyNumberFormat="1" applyFont="1" applyBorder="1" applyAlignment="1">
      <alignment horizontal="center"/>
    </xf>
    <xf numFmtId="189" fontId="2" fillId="0" borderId="0" xfId="46" applyNumberFormat="1" applyFont="1" applyAlignment="1">
      <alignment/>
    </xf>
    <xf numFmtId="189" fontId="2" fillId="0" borderId="10" xfId="46" applyNumberFormat="1" applyFont="1" applyBorder="1" applyAlignment="1">
      <alignment/>
    </xf>
    <xf numFmtId="189" fontId="1" fillId="0" borderId="10" xfId="46" applyNumberFormat="1" applyFont="1" applyBorder="1" applyAlignment="1">
      <alignment/>
    </xf>
    <xf numFmtId="187" fontId="1" fillId="0" borderId="10" xfId="46" applyFont="1" applyBorder="1" applyAlignment="1">
      <alignment/>
    </xf>
    <xf numFmtId="189" fontId="2" fillId="0" borderId="10" xfId="46" applyNumberFormat="1" applyFont="1" applyBorder="1" applyAlignment="1">
      <alignment horizontal="center"/>
    </xf>
    <xf numFmtId="9" fontId="1" fillId="0" borderId="10" xfId="52" applyFont="1" applyBorder="1" applyAlignment="1">
      <alignment/>
    </xf>
    <xf numFmtId="189" fontId="2" fillId="0" borderId="0" xfId="46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35.7109375" style="1" bestFit="1" customWidth="1"/>
    <col min="2" max="2" width="14.140625" style="1" bestFit="1" customWidth="1"/>
    <col min="3" max="3" width="17.7109375" style="1" bestFit="1" customWidth="1"/>
    <col min="4" max="4" width="11.7109375" style="1" bestFit="1" customWidth="1"/>
    <col min="5" max="5" width="17.7109375" style="1" customWidth="1"/>
    <col min="6" max="6" width="16.140625" style="1" bestFit="1" customWidth="1"/>
    <col min="7" max="7" width="13.7109375" style="1" bestFit="1" customWidth="1"/>
    <col min="8" max="8" width="12.57421875" style="1" bestFit="1" customWidth="1"/>
    <col min="9" max="9" width="16.140625" style="0" bestFit="1" customWidth="1"/>
    <col min="10" max="16384" width="11.421875" style="1" customWidth="1"/>
  </cols>
  <sheetData>
    <row r="1" spans="1:9" ht="11.25">
      <c r="A1" s="9" t="s">
        <v>3</v>
      </c>
      <c r="B1" s="9"/>
      <c r="C1" s="9"/>
      <c r="D1" s="9"/>
      <c r="E1" s="9"/>
      <c r="F1" s="9"/>
      <c r="G1" s="9"/>
      <c r="H1" s="9"/>
      <c r="I1" s="9"/>
    </row>
    <row r="2" spans="1:9" ht="11.25">
      <c r="A2" s="9" t="s">
        <v>4</v>
      </c>
      <c r="B2" s="9"/>
      <c r="C2" s="9"/>
      <c r="D2" s="9"/>
      <c r="E2" s="9"/>
      <c r="F2" s="9"/>
      <c r="G2" s="9"/>
      <c r="H2" s="9"/>
      <c r="I2" s="9"/>
    </row>
    <row r="3" spans="1:9" ht="11.25">
      <c r="A3" s="9" t="s">
        <v>6</v>
      </c>
      <c r="B3" s="9"/>
      <c r="C3" s="9"/>
      <c r="D3" s="9"/>
      <c r="E3" s="9"/>
      <c r="F3" s="9"/>
      <c r="G3" s="9"/>
      <c r="H3" s="9"/>
      <c r="I3" s="9"/>
    </row>
    <row r="4" spans="1:9" ht="11.25">
      <c r="A4" s="9" t="s">
        <v>5</v>
      </c>
      <c r="B4" s="9"/>
      <c r="C4" s="9"/>
      <c r="D4" s="9"/>
      <c r="E4" s="9"/>
      <c r="F4" s="9"/>
      <c r="G4" s="9"/>
      <c r="H4" s="9"/>
      <c r="I4" s="9"/>
    </row>
    <row r="5" spans="1:9" ht="11.25">
      <c r="A5" s="2"/>
      <c r="B5" s="2"/>
      <c r="C5" s="2"/>
      <c r="D5" s="2"/>
      <c r="E5" s="2"/>
      <c r="F5" s="2"/>
      <c r="G5" s="2"/>
      <c r="H5" s="2"/>
      <c r="I5" s="2"/>
    </row>
    <row r="6" ht="11.25">
      <c r="I6" s="1"/>
    </row>
    <row r="7" spans="1:8" ht="12.75">
      <c r="A7" s="5" t="s">
        <v>0</v>
      </c>
      <c r="B7" s="7" t="s">
        <v>8</v>
      </c>
      <c r="C7" s="7" t="s">
        <v>7</v>
      </c>
      <c r="D7" s="7" t="s">
        <v>47</v>
      </c>
      <c r="E7" s="4" t="s">
        <v>2</v>
      </c>
      <c r="F7" s="4" t="s">
        <v>1</v>
      </c>
      <c r="G7" s="4" t="s">
        <v>45</v>
      </c>
      <c r="H7" s="4" t="s">
        <v>46</v>
      </c>
    </row>
    <row r="8" spans="1:8" ht="12.75">
      <c r="A8" s="5" t="s">
        <v>10</v>
      </c>
      <c r="B8" s="5">
        <v>1654607</v>
      </c>
      <c r="C8" s="5">
        <f>SUM(H8+G8+E8+F8)</f>
        <v>542089.87148</v>
      </c>
      <c r="D8" s="8">
        <f>C8/B8</f>
        <v>0.32762454859673623</v>
      </c>
      <c r="E8" s="5">
        <f>532075.07968-F8</f>
        <v>491040.07967999997</v>
      </c>
      <c r="F8" s="5">
        <v>41035</v>
      </c>
      <c r="G8" s="5">
        <v>10014.7918</v>
      </c>
      <c r="H8" s="5">
        <v>0</v>
      </c>
    </row>
    <row r="9" spans="1:8" ht="12.75">
      <c r="A9" s="5" t="s">
        <v>11</v>
      </c>
      <c r="B9" s="5">
        <v>1572014</v>
      </c>
      <c r="C9" s="5">
        <f aca="true" t="shared" si="0" ref="C9:C42">SUM(H9+G9+E9+F9)</f>
        <v>317647.17058</v>
      </c>
      <c r="D9" s="8">
        <f aca="true" t="shared" si="1" ref="D9:D43">C9/B9</f>
        <v>0.202063830589295</v>
      </c>
      <c r="E9" s="5">
        <v>317291.8233</v>
      </c>
      <c r="F9" s="5">
        <v>0</v>
      </c>
      <c r="G9" s="5">
        <v>350.34728</v>
      </c>
      <c r="H9" s="5">
        <v>5</v>
      </c>
    </row>
    <row r="10" spans="1:8" ht="12.75">
      <c r="A10" s="5" t="s">
        <v>12</v>
      </c>
      <c r="B10" s="5">
        <v>849518</v>
      </c>
      <c r="C10" s="5">
        <f t="shared" si="0"/>
        <v>305693.01615000004</v>
      </c>
      <c r="D10" s="8">
        <f t="shared" si="1"/>
        <v>0.35984289461788926</v>
      </c>
      <c r="E10" s="5">
        <f>302564.87858-F10</f>
        <v>291766.87858</v>
      </c>
      <c r="F10" s="5">
        <v>10798</v>
      </c>
      <c r="G10" s="5">
        <v>3128.13757</v>
      </c>
      <c r="H10" s="5">
        <v>0</v>
      </c>
    </row>
    <row r="11" spans="1:8" ht="12.75">
      <c r="A11" s="5" t="s">
        <v>13</v>
      </c>
      <c r="B11" s="5">
        <v>441630</v>
      </c>
      <c r="C11" s="5">
        <f t="shared" si="0"/>
        <v>267609.15137</v>
      </c>
      <c r="D11" s="8">
        <f t="shared" si="1"/>
        <v>0.6059578184679483</v>
      </c>
      <c r="E11" s="5">
        <v>249587.08945</v>
      </c>
      <c r="F11" s="5">
        <v>0</v>
      </c>
      <c r="G11" s="5">
        <v>18022.06192</v>
      </c>
      <c r="H11" s="5">
        <v>0</v>
      </c>
    </row>
    <row r="12" spans="1:8" ht="12.75">
      <c r="A12" s="5" t="s">
        <v>14</v>
      </c>
      <c r="B12" s="5">
        <v>1330525</v>
      </c>
      <c r="C12" s="5">
        <f t="shared" si="0"/>
        <v>229671.18435000003</v>
      </c>
      <c r="D12" s="8">
        <f t="shared" si="1"/>
        <v>0.17261696274027172</v>
      </c>
      <c r="E12" s="5">
        <v>135783.88749000002</v>
      </c>
      <c r="F12" s="5">
        <v>0</v>
      </c>
      <c r="G12" s="5">
        <v>93887.29686</v>
      </c>
      <c r="H12" s="5">
        <v>0</v>
      </c>
    </row>
    <row r="13" spans="1:8" ht="12.75">
      <c r="A13" s="5" t="s">
        <v>15</v>
      </c>
      <c r="B13" s="5">
        <v>811916</v>
      </c>
      <c r="C13" s="5">
        <f t="shared" si="0"/>
        <v>129043.63709999999</v>
      </c>
      <c r="D13" s="8">
        <f t="shared" si="1"/>
        <v>0.15893717712177122</v>
      </c>
      <c r="E13" s="5">
        <f>108585.51547-F13</f>
        <v>72178.51547</v>
      </c>
      <c r="F13" s="5">
        <v>36407</v>
      </c>
      <c r="G13" s="5">
        <v>20458.121629999998</v>
      </c>
      <c r="H13" s="5">
        <v>0</v>
      </c>
    </row>
    <row r="14" spans="1:8" ht="12.75">
      <c r="A14" s="5" t="s">
        <v>16</v>
      </c>
      <c r="B14" s="5">
        <v>374382</v>
      </c>
      <c r="C14" s="5">
        <f t="shared" si="0"/>
        <v>103828.95845</v>
      </c>
      <c r="D14" s="8">
        <f t="shared" si="1"/>
        <v>0.27733426940931993</v>
      </c>
      <c r="E14" s="5">
        <f>92353.48332-F14</f>
        <v>40173.48332</v>
      </c>
      <c r="F14" s="5">
        <v>52180</v>
      </c>
      <c r="G14" s="5">
        <v>11475.47513</v>
      </c>
      <c r="H14" s="5">
        <v>0</v>
      </c>
    </row>
    <row r="15" spans="1:8" ht="12.75">
      <c r="A15" s="5" t="s">
        <v>17</v>
      </c>
      <c r="B15" s="5">
        <v>519216</v>
      </c>
      <c r="C15" s="5">
        <f t="shared" si="0"/>
        <v>94674.45039</v>
      </c>
      <c r="D15" s="8">
        <f t="shared" si="1"/>
        <v>0.18234116512203014</v>
      </c>
      <c r="E15" s="5">
        <f>94588.45039-F15</f>
        <v>85202.45039</v>
      </c>
      <c r="F15" s="5">
        <v>9386</v>
      </c>
      <c r="G15" s="5">
        <v>0</v>
      </c>
      <c r="H15" s="5">
        <v>86</v>
      </c>
    </row>
    <row r="16" spans="1:8" ht="12.75">
      <c r="A16" s="5" t="s">
        <v>18</v>
      </c>
      <c r="B16" s="5">
        <v>180372</v>
      </c>
      <c r="C16" s="5">
        <f t="shared" si="0"/>
        <v>81564.28610999999</v>
      </c>
      <c r="D16" s="8">
        <f t="shared" si="1"/>
        <v>0.45220037539085883</v>
      </c>
      <c r="E16" s="5">
        <v>81455.58986</v>
      </c>
      <c r="F16" s="5">
        <v>0</v>
      </c>
      <c r="G16" s="5">
        <v>108.69625</v>
      </c>
      <c r="H16" s="5">
        <v>0</v>
      </c>
    </row>
    <row r="17" spans="1:8" ht="12.75">
      <c r="A17" s="5" t="s">
        <v>19</v>
      </c>
      <c r="B17" s="5">
        <v>274020</v>
      </c>
      <c r="C17" s="5">
        <f t="shared" si="0"/>
        <v>61261.13722999999</v>
      </c>
      <c r="D17" s="8">
        <f t="shared" si="1"/>
        <v>0.22356447423545725</v>
      </c>
      <c r="E17" s="5">
        <v>36228.390799999994</v>
      </c>
      <c r="F17" s="5">
        <v>0</v>
      </c>
      <c r="G17" s="5">
        <v>10447.74643</v>
      </c>
      <c r="H17" s="5">
        <v>14585</v>
      </c>
    </row>
    <row r="18" spans="1:8" ht="12.75">
      <c r="A18" s="5" t="s">
        <v>20</v>
      </c>
      <c r="B18" s="5">
        <v>55290</v>
      </c>
      <c r="C18" s="5">
        <f t="shared" si="0"/>
        <v>53347.77137</v>
      </c>
      <c r="D18" s="8">
        <f t="shared" si="1"/>
        <v>0.9648719726894557</v>
      </c>
      <c r="E18" s="5">
        <f>53329.95511-F18</f>
        <v>1066.9551100000026</v>
      </c>
      <c r="F18" s="5">
        <v>52263</v>
      </c>
      <c r="G18" s="5">
        <v>17.81626</v>
      </c>
      <c r="H18" s="5">
        <v>0</v>
      </c>
    </row>
    <row r="19" spans="1:8" ht="12.75">
      <c r="A19" s="5" t="s">
        <v>21</v>
      </c>
      <c r="B19" s="5">
        <v>104380</v>
      </c>
      <c r="C19" s="5">
        <f t="shared" si="0"/>
        <v>45328.9779</v>
      </c>
      <c r="D19" s="8">
        <f t="shared" si="1"/>
        <v>0.43426880532669093</v>
      </c>
      <c r="E19" s="5">
        <f>45312.6259-F19</f>
        <v>44832.6259</v>
      </c>
      <c r="F19" s="5">
        <v>480</v>
      </c>
      <c r="G19" s="5">
        <v>16.352</v>
      </c>
      <c r="H19" s="5">
        <v>0</v>
      </c>
    </row>
    <row r="20" spans="1:8" ht="12.75">
      <c r="A20" s="5" t="s">
        <v>22</v>
      </c>
      <c r="B20" s="5">
        <v>238322</v>
      </c>
      <c r="C20" s="5">
        <f t="shared" si="0"/>
        <v>28487.977160000002</v>
      </c>
      <c r="D20" s="8">
        <f t="shared" si="1"/>
        <v>0.11953565831102458</v>
      </c>
      <c r="E20" s="5">
        <v>28437.63891</v>
      </c>
      <c r="F20" s="5">
        <v>0</v>
      </c>
      <c r="G20" s="5">
        <v>50.33825</v>
      </c>
      <c r="H20" s="5">
        <v>0</v>
      </c>
    </row>
    <row r="21" spans="1:8" ht="12.75">
      <c r="A21" s="5" t="s">
        <v>23</v>
      </c>
      <c r="B21" s="5">
        <v>505253</v>
      </c>
      <c r="C21" s="5">
        <f t="shared" si="0"/>
        <v>27336.2065</v>
      </c>
      <c r="D21" s="8">
        <f t="shared" si="1"/>
        <v>0.0541039964136779</v>
      </c>
      <c r="E21" s="5">
        <v>23076.98187</v>
      </c>
      <c r="F21" s="5">
        <v>0</v>
      </c>
      <c r="G21" s="5">
        <v>2776.2246299999997</v>
      </c>
      <c r="H21" s="5">
        <v>1483</v>
      </c>
    </row>
    <row r="22" spans="1:8" ht="12.75">
      <c r="A22" s="5" t="s">
        <v>24</v>
      </c>
      <c r="B22" s="5">
        <v>201384</v>
      </c>
      <c r="C22" s="5">
        <f t="shared" si="0"/>
        <v>13224.28414</v>
      </c>
      <c r="D22" s="8">
        <f t="shared" si="1"/>
        <v>0.06566700502522543</v>
      </c>
      <c r="E22" s="5">
        <v>13134.28414</v>
      </c>
      <c r="F22" s="5">
        <v>0</v>
      </c>
      <c r="G22" s="5">
        <v>0</v>
      </c>
      <c r="H22" s="5">
        <v>90</v>
      </c>
    </row>
    <row r="23" spans="1:8" ht="12.75">
      <c r="A23" s="5" t="s">
        <v>25</v>
      </c>
      <c r="B23" s="5">
        <v>86979</v>
      </c>
      <c r="C23" s="5">
        <f t="shared" si="0"/>
        <v>9561.06621</v>
      </c>
      <c r="D23" s="8">
        <f t="shared" si="1"/>
        <v>0.10992384610078296</v>
      </c>
      <c r="E23" s="5">
        <v>9561.06621</v>
      </c>
      <c r="F23" s="5">
        <v>0</v>
      </c>
      <c r="G23" s="5">
        <v>0</v>
      </c>
      <c r="H23" s="5">
        <v>0</v>
      </c>
    </row>
    <row r="24" spans="1:8" ht="12.75">
      <c r="A24" s="5" t="s">
        <v>26</v>
      </c>
      <c r="B24" s="5">
        <v>35419</v>
      </c>
      <c r="C24" s="5">
        <f t="shared" si="0"/>
        <v>9038.851369999998</v>
      </c>
      <c r="D24" s="8">
        <f t="shared" si="1"/>
        <v>0.2551978138852028</v>
      </c>
      <c r="E24" s="5">
        <v>9038.851369999998</v>
      </c>
      <c r="F24" s="5">
        <v>0</v>
      </c>
      <c r="G24" s="5">
        <v>0</v>
      </c>
      <c r="H24" s="5">
        <v>0</v>
      </c>
    </row>
    <row r="25" spans="1:8" ht="12.75">
      <c r="A25" s="5" t="s">
        <v>27</v>
      </c>
      <c r="B25" s="5">
        <v>33495</v>
      </c>
      <c r="C25" s="5">
        <f t="shared" si="0"/>
        <v>8969.60865</v>
      </c>
      <c r="D25" s="8">
        <f t="shared" si="1"/>
        <v>0.26778948051948054</v>
      </c>
      <c r="E25" s="5">
        <v>8968.59264</v>
      </c>
      <c r="F25" s="5">
        <v>0</v>
      </c>
      <c r="G25" s="5">
        <v>1.01601</v>
      </c>
      <c r="H25" s="5">
        <v>0</v>
      </c>
    </row>
    <row r="26" spans="1:8" ht="12.75">
      <c r="A26" s="5" t="s">
        <v>28</v>
      </c>
      <c r="B26" s="5">
        <v>249057</v>
      </c>
      <c r="C26" s="5">
        <f t="shared" si="0"/>
        <v>8636.58913</v>
      </c>
      <c r="D26" s="8">
        <f t="shared" si="1"/>
        <v>0.03467715876285348</v>
      </c>
      <c r="E26" s="5">
        <f>8636.58913-F26</f>
        <v>7642.58913</v>
      </c>
      <c r="F26" s="5">
        <v>994</v>
      </c>
      <c r="G26" s="5">
        <v>0</v>
      </c>
      <c r="H26" s="5">
        <v>0</v>
      </c>
    </row>
    <row r="27" spans="1:8" ht="12.75">
      <c r="A27" s="5" t="s">
        <v>29</v>
      </c>
      <c r="B27" s="5">
        <v>47632</v>
      </c>
      <c r="C27" s="5">
        <f t="shared" si="0"/>
        <v>8205.90437</v>
      </c>
      <c r="D27" s="8">
        <f t="shared" si="1"/>
        <v>0.17227713238998993</v>
      </c>
      <c r="E27" s="5">
        <v>8108.10403</v>
      </c>
      <c r="F27" s="5">
        <v>0</v>
      </c>
      <c r="G27" s="5">
        <v>97.80033999999999</v>
      </c>
      <c r="H27" s="5">
        <v>0</v>
      </c>
    </row>
    <row r="28" spans="1:8" ht="12.75">
      <c r="A28" s="5" t="s">
        <v>30</v>
      </c>
      <c r="B28" s="5">
        <v>134600</v>
      </c>
      <c r="C28" s="5">
        <f t="shared" si="0"/>
        <v>7572.5109299999995</v>
      </c>
      <c r="D28" s="8">
        <f t="shared" si="1"/>
        <v>0.056259367979197616</v>
      </c>
      <c r="E28" s="5">
        <v>7265.36425</v>
      </c>
      <c r="F28" s="5">
        <v>0</v>
      </c>
      <c r="G28" s="5">
        <v>307.14668</v>
      </c>
      <c r="H28" s="5">
        <v>0</v>
      </c>
    </row>
    <row r="29" spans="1:8" ht="12.75">
      <c r="A29" s="5" t="s">
        <v>31</v>
      </c>
      <c r="B29" s="5">
        <v>160645</v>
      </c>
      <c r="C29" s="5">
        <f t="shared" si="0"/>
        <v>5825.14628</v>
      </c>
      <c r="D29" s="8">
        <f t="shared" si="1"/>
        <v>0.036260987145569426</v>
      </c>
      <c r="E29" s="5">
        <v>5825.14628</v>
      </c>
      <c r="F29" s="5">
        <v>0</v>
      </c>
      <c r="G29" s="5">
        <v>0</v>
      </c>
      <c r="H29" s="5">
        <v>0</v>
      </c>
    </row>
    <row r="30" spans="1:8" ht="12.75">
      <c r="A30" s="5" t="s">
        <v>32</v>
      </c>
      <c r="B30" s="5">
        <v>73140</v>
      </c>
      <c r="C30" s="5">
        <f t="shared" si="0"/>
        <v>4984.41951</v>
      </c>
      <c r="D30" s="8">
        <f t="shared" si="1"/>
        <v>0.06814902255947497</v>
      </c>
      <c r="E30" s="5">
        <v>4984.41951</v>
      </c>
      <c r="F30" s="6">
        <v>0</v>
      </c>
      <c r="G30" s="5">
        <v>0</v>
      </c>
      <c r="H30" s="5">
        <v>0</v>
      </c>
    </row>
    <row r="31" spans="1:8" ht="12.75">
      <c r="A31" s="5" t="s">
        <v>33</v>
      </c>
      <c r="B31" s="5">
        <v>278526</v>
      </c>
      <c r="C31" s="5">
        <f t="shared" si="0"/>
        <v>3512.36455</v>
      </c>
      <c r="D31" s="8">
        <f t="shared" si="1"/>
        <v>0.012610544617019595</v>
      </c>
      <c r="E31" s="5">
        <v>3512.36455</v>
      </c>
      <c r="F31" s="6">
        <v>0</v>
      </c>
      <c r="G31" s="5">
        <v>0</v>
      </c>
      <c r="H31" s="5">
        <v>0</v>
      </c>
    </row>
    <row r="32" spans="1:8" ht="12.75">
      <c r="A32" s="5" t="s">
        <v>34</v>
      </c>
      <c r="B32" s="5">
        <v>101164</v>
      </c>
      <c r="C32" s="5">
        <f t="shared" si="0"/>
        <v>2584.92162</v>
      </c>
      <c r="D32" s="8">
        <f t="shared" si="1"/>
        <v>0.025551793325688982</v>
      </c>
      <c r="E32" s="5">
        <v>2518.74901</v>
      </c>
      <c r="F32" s="6">
        <v>0</v>
      </c>
      <c r="G32" s="5">
        <v>66.17261</v>
      </c>
      <c r="H32" s="5">
        <v>0</v>
      </c>
    </row>
    <row r="33" spans="1:8" ht="12.75">
      <c r="A33" s="5" t="s">
        <v>35</v>
      </c>
      <c r="B33" s="5">
        <v>326825</v>
      </c>
      <c r="C33" s="5">
        <f t="shared" si="0"/>
        <v>2336.14089</v>
      </c>
      <c r="D33" s="8">
        <f t="shared" si="1"/>
        <v>0.007147987118488488</v>
      </c>
      <c r="E33" s="5">
        <v>2336.14089</v>
      </c>
      <c r="F33" s="6">
        <v>0</v>
      </c>
      <c r="G33" s="5">
        <v>0</v>
      </c>
      <c r="H33" s="5">
        <v>0</v>
      </c>
    </row>
    <row r="34" spans="1:8" ht="12.75">
      <c r="A34" s="5" t="s">
        <v>36</v>
      </c>
      <c r="B34" s="5">
        <v>61786</v>
      </c>
      <c r="C34" s="5">
        <f t="shared" si="0"/>
        <v>1284.45586</v>
      </c>
      <c r="D34" s="8">
        <f t="shared" si="1"/>
        <v>0.02078878483798919</v>
      </c>
      <c r="E34" s="5">
        <v>1284.45586</v>
      </c>
      <c r="F34" s="6">
        <v>0</v>
      </c>
      <c r="G34" s="5">
        <v>0</v>
      </c>
      <c r="H34" s="5">
        <v>0</v>
      </c>
    </row>
    <row r="35" spans="1:8" ht="12.75">
      <c r="A35" s="5" t="s">
        <v>37</v>
      </c>
      <c r="B35" s="5">
        <v>41003</v>
      </c>
      <c r="C35" s="5">
        <f t="shared" si="0"/>
        <v>1098.06391</v>
      </c>
      <c r="D35" s="8">
        <f t="shared" si="1"/>
        <v>0.026780087066799994</v>
      </c>
      <c r="E35" s="5">
        <v>698.1034000000001</v>
      </c>
      <c r="F35" s="5">
        <v>0</v>
      </c>
      <c r="G35" s="5">
        <v>399.96051</v>
      </c>
      <c r="H35" s="5">
        <v>0</v>
      </c>
    </row>
    <row r="36" spans="1:8" ht="12.75">
      <c r="A36" s="5" t="s">
        <v>38</v>
      </c>
      <c r="B36" s="5">
        <v>117028</v>
      </c>
      <c r="C36" s="5">
        <f t="shared" si="0"/>
        <v>1051.0133700000001</v>
      </c>
      <c r="D36" s="8">
        <f t="shared" si="1"/>
        <v>0.008980870988139591</v>
      </c>
      <c r="E36" s="5">
        <v>1051.0133700000001</v>
      </c>
      <c r="F36" s="6">
        <v>0</v>
      </c>
      <c r="G36" s="5">
        <v>0</v>
      </c>
      <c r="H36" s="5">
        <v>0</v>
      </c>
    </row>
    <row r="37" spans="1:8" ht="12.75">
      <c r="A37" s="5" t="s">
        <v>39</v>
      </c>
      <c r="B37" s="5">
        <v>84329</v>
      </c>
      <c r="C37" s="5">
        <f t="shared" si="0"/>
        <v>754.76189</v>
      </c>
      <c r="D37" s="8">
        <f t="shared" si="1"/>
        <v>0.008950205623213841</v>
      </c>
      <c r="E37" s="5">
        <v>754.76189</v>
      </c>
      <c r="F37" s="6">
        <v>0</v>
      </c>
      <c r="G37" s="5">
        <v>0</v>
      </c>
      <c r="H37" s="5">
        <v>0</v>
      </c>
    </row>
    <row r="38" spans="1:8" ht="12.75">
      <c r="A38" s="5" t="s">
        <v>40</v>
      </c>
      <c r="B38" s="5">
        <v>25080</v>
      </c>
      <c r="C38" s="5">
        <f t="shared" si="0"/>
        <v>748.6433000000001</v>
      </c>
      <c r="D38" s="8">
        <f t="shared" si="1"/>
        <v>0.029850211323763958</v>
      </c>
      <c r="E38" s="5">
        <v>748.6433000000001</v>
      </c>
      <c r="F38" s="6">
        <v>0</v>
      </c>
      <c r="G38" s="5">
        <v>0</v>
      </c>
      <c r="H38" s="5">
        <v>0</v>
      </c>
    </row>
    <row r="39" spans="1:8" ht="12.75">
      <c r="A39" s="5" t="s">
        <v>41</v>
      </c>
      <c r="B39" s="5">
        <v>467</v>
      </c>
      <c r="C39" s="5">
        <f t="shared" si="0"/>
        <v>467.29426</v>
      </c>
      <c r="D39" s="8">
        <f t="shared" si="1"/>
        <v>1.0006301070663812</v>
      </c>
      <c r="E39" s="5">
        <v>467.29426</v>
      </c>
      <c r="F39" s="6">
        <v>0</v>
      </c>
      <c r="G39" s="5">
        <v>0</v>
      </c>
      <c r="H39" s="5">
        <v>0</v>
      </c>
    </row>
    <row r="40" spans="1:8" ht="12.75">
      <c r="A40" s="5" t="s">
        <v>42</v>
      </c>
      <c r="B40" s="5">
        <v>15512</v>
      </c>
      <c r="C40" s="5">
        <f t="shared" si="0"/>
        <v>244.05581999999998</v>
      </c>
      <c r="D40" s="8">
        <f t="shared" si="1"/>
        <v>0.015733356111397628</v>
      </c>
      <c r="E40" s="5">
        <v>237.07671</v>
      </c>
      <c r="F40" s="6">
        <v>0</v>
      </c>
      <c r="G40" s="5">
        <v>6.9791099999999995</v>
      </c>
      <c r="H40" s="5">
        <v>0</v>
      </c>
    </row>
    <row r="41" spans="1:8" ht="12.75">
      <c r="A41" s="5" t="s">
        <v>43</v>
      </c>
      <c r="B41" s="5">
        <v>1837</v>
      </c>
      <c r="C41" s="5">
        <f t="shared" si="0"/>
        <v>166.52899</v>
      </c>
      <c r="D41" s="8">
        <f t="shared" si="1"/>
        <v>0.0906526891671203</v>
      </c>
      <c r="E41" s="5">
        <v>160.77767</v>
      </c>
      <c r="F41" s="6">
        <v>0</v>
      </c>
      <c r="G41" s="5">
        <v>5.75132</v>
      </c>
      <c r="H41" s="5">
        <v>0</v>
      </c>
    </row>
    <row r="42" spans="1:8" ht="12.75">
      <c r="A42" s="5" t="s">
        <v>44</v>
      </c>
      <c r="B42" s="5">
        <v>20469</v>
      </c>
      <c r="C42" s="5">
        <f t="shared" si="0"/>
        <v>9.198929999999999</v>
      </c>
      <c r="D42" s="8">
        <f t="shared" si="1"/>
        <v>0.0004494078850945331</v>
      </c>
      <c r="E42" s="5">
        <v>0.92471</v>
      </c>
      <c r="F42" s="6">
        <v>0</v>
      </c>
      <c r="G42" s="5">
        <v>8.27422</v>
      </c>
      <c r="H42" s="5">
        <v>0</v>
      </c>
    </row>
    <row r="43" spans="1:8" s="3" customFormat="1" ht="11.25">
      <c r="A43" s="7" t="s">
        <v>9</v>
      </c>
      <c r="B43" s="4">
        <f>SUM(B8:B42)</f>
        <v>11007822</v>
      </c>
      <c r="C43" s="4">
        <f>SUM(C8:C42)</f>
        <v>2377859.6201199996</v>
      </c>
      <c r="D43" s="8">
        <f t="shared" si="1"/>
        <v>0.2160154497520036</v>
      </c>
      <c r="E43" s="4">
        <f>SUM(E8:E42)</f>
        <v>1986421.11331</v>
      </c>
      <c r="F43" s="4">
        <f>SUM(F8:F42)</f>
        <v>203543</v>
      </c>
      <c r="G43" s="4">
        <f>SUM(G8:G42)</f>
        <v>171646.50681000002</v>
      </c>
      <c r="H43" s="4">
        <f>SUM(H8:H42)</f>
        <v>16249</v>
      </c>
    </row>
    <row r="44" ht="11.25">
      <c r="I44" s="1"/>
    </row>
    <row r="45" ht="11.25">
      <c r="I45" s="1"/>
    </row>
    <row r="46" ht="11.25">
      <c r="I46" s="1"/>
    </row>
    <row r="47" ht="11.25">
      <c r="I47" s="1"/>
    </row>
    <row r="48" ht="11.25">
      <c r="I48" s="1"/>
    </row>
    <row r="49" ht="11.25">
      <c r="I49" s="1"/>
    </row>
    <row r="50" ht="11.25">
      <c r="I50" s="1"/>
    </row>
    <row r="51" ht="11.25">
      <c r="I51" s="1"/>
    </row>
    <row r="52" ht="11.25">
      <c r="I52" s="1"/>
    </row>
    <row r="53" ht="11.25">
      <c r="I53" s="1"/>
    </row>
    <row r="54" ht="11.25">
      <c r="I54" s="1"/>
    </row>
    <row r="55" ht="11.25">
      <c r="I55" s="1"/>
    </row>
    <row r="56" ht="11.25">
      <c r="I56" s="1"/>
    </row>
    <row r="57" ht="11.25">
      <c r="I57" s="1"/>
    </row>
    <row r="58" ht="11.25">
      <c r="I58" s="1"/>
    </row>
    <row r="59" ht="11.25">
      <c r="I59" s="1"/>
    </row>
    <row r="60" ht="11.25">
      <c r="I60" s="1"/>
    </row>
    <row r="61" ht="11.25">
      <c r="I61" s="1"/>
    </row>
    <row r="62" ht="11.25">
      <c r="I62" s="1"/>
    </row>
    <row r="63" ht="11.25">
      <c r="I63" s="1"/>
    </row>
    <row r="64" ht="11.25">
      <c r="I64" s="1"/>
    </row>
    <row r="65" ht="11.25">
      <c r="I65" s="1"/>
    </row>
    <row r="66" ht="11.25">
      <c r="I66" s="1"/>
    </row>
    <row r="67" ht="11.25">
      <c r="I67" s="1"/>
    </row>
    <row r="68" ht="11.25">
      <c r="I68" s="1"/>
    </row>
    <row r="69" ht="11.25">
      <c r="I69" s="1"/>
    </row>
    <row r="70" ht="11.25">
      <c r="I70" s="1"/>
    </row>
    <row r="71" ht="11.25">
      <c r="I71" s="1"/>
    </row>
    <row r="72" ht="11.25">
      <c r="I72" s="1"/>
    </row>
    <row r="73" ht="11.25">
      <c r="I73" s="1"/>
    </row>
    <row r="74" ht="11.25">
      <c r="I74" s="1"/>
    </row>
    <row r="75" ht="11.25">
      <c r="I75" s="1"/>
    </row>
  </sheetData>
  <sheetProtection/>
  <mergeCells count="4">
    <mergeCell ref="A1:I1"/>
    <mergeCell ref="A2:I2"/>
    <mergeCell ref="A3:I3"/>
    <mergeCell ref="A4:I4"/>
  </mergeCells>
  <printOptions horizontalCentered="1" verticalCentered="1"/>
  <pageMargins left="0.75" right="0.75" top="1" bottom="1" header="0" footer="0"/>
  <pageSetup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2017-06-16T17:29:36Z</dcterms:created>
  <dcterms:modified xsi:type="dcterms:W3CDTF">2017-06-16T17:29:40Z</dcterms:modified>
  <cp:category/>
  <cp:version/>
  <cp:contentType/>
  <cp:contentStatus/>
</cp:coreProperties>
</file>