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2120" windowHeight="8835" activeTab="0"/>
  </bookViews>
  <sheets>
    <sheet name="DEL PERU" sheetId="1" r:id="rId1"/>
  </sheets>
  <definedNames/>
  <calcPr fullCalcOnLoad="1"/>
</workbook>
</file>

<file path=xl/sharedStrings.xml><?xml version="1.0" encoding="utf-8"?>
<sst xmlns="http://schemas.openxmlformats.org/spreadsheetml/2006/main" count="118" uniqueCount="64">
  <si>
    <t xml:space="preserve"> CUADRO No. 19-30</t>
  </si>
  <si>
    <t>BANCO CREDITO DEL PERU</t>
  </si>
  <si>
    <t>ESTADISTICA FINANCIERA. TRIMESTRES 2001 Y 2002</t>
  </si>
  <si>
    <t>(En miles de balboas)</t>
  </si>
  <si>
    <t xml:space="preserve">Diciembre </t>
  </si>
  <si>
    <t>Septiembre</t>
  </si>
  <si>
    <t>Balance de Situación</t>
  </si>
  <si>
    <t>Total de Activos</t>
  </si>
  <si>
    <t>Activos Líquidos</t>
  </si>
  <si>
    <t>Total de Préstamos</t>
  </si>
  <si>
    <t>Internos</t>
  </si>
  <si>
    <t>Externos</t>
  </si>
  <si>
    <t>Total de Inversiones</t>
  </si>
  <si>
    <t>Total de Depósitos</t>
  </si>
  <si>
    <t xml:space="preserve">     Depósitos de Oficiales</t>
  </si>
  <si>
    <t xml:space="preserve">     Depósitos de Particulares</t>
  </si>
  <si>
    <t xml:space="preserve">     Depósitos de Bancos</t>
  </si>
  <si>
    <t>Patrimonio Total</t>
  </si>
  <si>
    <t>Promedio (12 meses)</t>
  </si>
  <si>
    <t>N/A</t>
  </si>
  <si>
    <t>Activos Generadores de Ingresos</t>
  </si>
  <si>
    <t>Estado de Ganancias y Pérdidas</t>
  </si>
  <si>
    <t>Ingreso por Intereses</t>
  </si>
  <si>
    <t>Egreso de Operaciones</t>
  </si>
  <si>
    <t>Ingreso Neto de Intereses</t>
  </si>
  <si>
    <t>Otros Ingresos</t>
  </si>
  <si>
    <t>Ingreso de Operaciones</t>
  </si>
  <si>
    <t>Egresos Generales</t>
  </si>
  <si>
    <t>Utilidad antes de Provisiones</t>
  </si>
  <si>
    <t>Utilidad del Período</t>
  </si>
  <si>
    <t>Calidad de Activos</t>
  </si>
  <si>
    <t>Total de Préstamos Vencidos</t>
  </si>
  <si>
    <t>Total de Préstamos para Provisiones</t>
  </si>
  <si>
    <t>Préstamos Vencidos / Préstamos Totales</t>
  </si>
  <si>
    <t>Total de Provisiones / Préstamos Vencidos</t>
  </si>
  <si>
    <t>Provisiones Cuentas Malas / Préstamos Totales</t>
  </si>
  <si>
    <t>RAZONES DE CAPITAL</t>
  </si>
  <si>
    <t>Patrimonio / Préstamos Totales</t>
  </si>
  <si>
    <t>Patrimonio / Activos Generadores de Ingreso</t>
  </si>
  <si>
    <t>Liquidez</t>
  </si>
  <si>
    <t>Activo Líquido / Total de Depósitos</t>
  </si>
  <si>
    <t>Activo Líquido / Activo Total</t>
  </si>
  <si>
    <t>Activo Líquido + Inversiones / Depósitos Totales</t>
  </si>
  <si>
    <t>Rentabilidad</t>
  </si>
  <si>
    <t>Utilidad Neta / Activos Gen. de Ingresos (Promedio)</t>
  </si>
  <si>
    <t>Utilidad Neta / Total de Activos (Promedio)</t>
  </si>
  <si>
    <t>Utilidad Neta / Patrimonio Total (Promedio)</t>
  </si>
  <si>
    <t>Ingresos por Intereses / Activos Gen. De Ingreso (Promedio)</t>
  </si>
  <si>
    <t>Egresos Operaciones / Activos Gen. De Ingreso (Promedio)</t>
  </si>
  <si>
    <t>Ingresos Netos por Intereses / Activos Gen. De Ingreso (Promedio)</t>
  </si>
  <si>
    <t>Egresos Generales / Ingresos de Operaciones</t>
  </si>
  <si>
    <t>Otros Ingresos / Activos Gen. De Ingreso (Promedio)</t>
  </si>
  <si>
    <t>Productividad</t>
  </si>
  <si>
    <t>Número de Empleados</t>
  </si>
  <si>
    <t>Sucursales</t>
  </si>
  <si>
    <t>Préstamos / Empleados (En miles de balboas)</t>
  </si>
  <si>
    <t>Depósitos Totales / Empleados (En miles de balboas)</t>
  </si>
  <si>
    <t>Utilidad Neta / Empleados (En miles de balboas)</t>
  </si>
  <si>
    <t>Tasas de Crecimiento (12 meses)</t>
  </si>
  <si>
    <t>Activos</t>
  </si>
  <si>
    <t>Préstamos</t>
  </si>
  <si>
    <t>Depósitos</t>
  </si>
  <si>
    <t>Capital</t>
  </si>
  <si>
    <t>Utilidad Neta</t>
  </si>
</sst>
</file>

<file path=xl/styles.xml><?xml version="1.0" encoding="utf-8"?>
<styleSheet xmlns="http://schemas.openxmlformats.org/spreadsheetml/2006/main">
  <numFmts count="60">
    <numFmt numFmtId="5" formatCode="&quot;B/.&quot;\ #,##0_);\(&quot;B/.&quot;\ #,##0\)"/>
    <numFmt numFmtId="6" formatCode="&quot;B/.&quot;\ #,##0_);[Red]\(&quot;B/.&quot;\ #,##0\)"/>
    <numFmt numFmtId="7" formatCode="&quot;B/.&quot;\ #,##0.00_);\(&quot;B/.&quot;\ #,##0.00\)"/>
    <numFmt numFmtId="8" formatCode="&quot;B/.&quot;\ #,##0.00_);[Red]\(&quot;B/.&quot;\ #,##0.00\)"/>
    <numFmt numFmtId="42" formatCode="_(&quot;B/.&quot;\ * #,##0_);_(&quot;B/.&quot;\ * \(#,##0\);_(&quot;B/.&quot;\ * &quot;-&quot;_);_(@_)"/>
    <numFmt numFmtId="41" formatCode="_(* #,##0_);_(* \(#,##0\);_(* &quot;-&quot;_);_(@_)"/>
    <numFmt numFmtId="44" formatCode="_(&quot;B/.&quot;\ * #,##0.00_);_(&quot;B/.&quot;\ * \(#,##0.00\);_(&quot;B/.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&quot;B/.&quot;\ #,##0;&quot;B/.&quot;\ \-#,##0"/>
    <numFmt numFmtId="187" formatCode="&quot;B/.&quot;\ #,##0;[Red]&quot;B/.&quot;\ \-#,##0"/>
    <numFmt numFmtId="188" formatCode="&quot;B/.&quot;\ #,##0.00;&quot;B/.&quot;\ \-#,##0.00"/>
    <numFmt numFmtId="189" formatCode="&quot;B/.&quot;\ #,##0.00;[Red]&quot;B/.&quot;\ \-#,##0.00"/>
    <numFmt numFmtId="190" formatCode="_ &quot;B/.&quot;\ * #,##0_ ;_ &quot;B/.&quot;\ * \-#,##0_ ;_ &quot;B/.&quot;\ * &quot;-&quot;_ ;_ @_ "/>
    <numFmt numFmtId="191" formatCode="_ * #,##0_ ;_ * \-#,##0_ ;_ * &quot;-&quot;_ ;_ @_ "/>
    <numFmt numFmtId="192" formatCode="_ &quot;B/.&quot;\ * #,##0.00_ ;_ &quot;B/.&quot;\ * \-#,##0.00_ ;_ &quot;B/.&quot;\ * &quot;-&quot;??_ ;_ @_ "/>
    <numFmt numFmtId="193" formatCode="_ * #,##0.00_ ;_ * \-#,##0.00_ ;_ * &quot;-&quot;??_ ;_ @_ "/>
    <numFmt numFmtId="194" formatCode="&quot;B&quot;#,##0_);\(&quot;B&quot;#,##0\)"/>
    <numFmt numFmtId="195" formatCode="&quot;B&quot;#,##0_);[Red]\(&quot;B&quot;#,##0\)"/>
    <numFmt numFmtId="196" formatCode="&quot;B&quot;#,##0.00_);\(&quot;B&quot;#,##0.00\)"/>
    <numFmt numFmtId="197" formatCode="&quot;B&quot;#,##0.00_);[Red]\(&quot;B&quot;#,##0.00\)"/>
    <numFmt numFmtId="198" formatCode="_(&quot;B&quot;* #,##0_);_(&quot;B&quot;* \(#,##0\);_(&quot;B&quot;* &quot;-&quot;_);_(@_)"/>
    <numFmt numFmtId="199" formatCode="_(&quot;B&quot;* #,##0.00_);_(&quot;B&quot;* \(#,##0.00\);_(&quot;B&quot;* &quot;-&quot;??_);_(@_)"/>
    <numFmt numFmtId="200" formatCode="_(* #,##0.0_);_(* \(#,##0.0\);_(* &quot;-&quot;??_);_(@_)"/>
    <numFmt numFmtId="201" formatCode="_(* #,##0_);_(* \(#,##0\);_(* &quot;-&quot;??_);_(@_)"/>
    <numFmt numFmtId="202" formatCode="_(* #,##0.000_);_(* \(#,##0.000\);_(* &quot;-&quot;??_);_(@_)"/>
    <numFmt numFmtId="203" formatCode="0.0"/>
    <numFmt numFmtId="204" formatCode="0.0%"/>
    <numFmt numFmtId="205" formatCode="0.00000000"/>
    <numFmt numFmtId="206" formatCode="0.0000000"/>
    <numFmt numFmtId="207" formatCode="0.000000"/>
    <numFmt numFmtId="208" formatCode="0.00000"/>
    <numFmt numFmtId="209" formatCode="0.0000"/>
    <numFmt numFmtId="210" formatCode="0.000"/>
    <numFmt numFmtId="211" formatCode="_(* #,##0.0000_);_(* \(#,##0.0000\);_(* &quot;-&quot;??_);_(@_)"/>
    <numFmt numFmtId="212" formatCode="0.000%"/>
    <numFmt numFmtId="213" formatCode="0_ ;\-0\ "/>
    <numFmt numFmtId="214" formatCode="_(* #,##0.00000_);_(* \(#,##0.00000\);_(* &quot;-&quot;??_);_(@_)"/>
    <numFmt numFmtId="215" formatCode="#,##0.0"/>
  </numFmts>
  <fonts count="39">
    <font>
      <sz val="10"/>
      <name val="Arial"/>
      <family val="0"/>
    </font>
    <font>
      <sz val="7"/>
      <name val="Arial"/>
      <family val="0"/>
    </font>
    <font>
      <sz val="7"/>
      <name val="Arial Narrow"/>
      <family val="2"/>
    </font>
    <font>
      <b/>
      <sz val="8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43" fontId="2" fillId="0" borderId="0" xfId="46" applyFont="1" applyBorder="1" applyAlignment="1">
      <alignment horizontal="right"/>
    </xf>
    <xf numFmtId="0" fontId="4" fillId="0" borderId="10" xfId="0" applyFont="1" applyBorder="1" applyAlignment="1">
      <alignment/>
    </xf>
    <xf numFmtId="49" fontId="4" fillId="0" borderId="10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201" fontId="4" fillId="0" borderId="0" xfId="46" applyNumberFormat="1" applyFont="1" applyAlignment="1">
      <alignment/>
    </xf>
    <xf numFmtId="201" fontId="4" fillId="0" borderId="0" xfId="46" applyNumberFormat="1" applyFont="1" applyBorder="1" applyAlignment="1">
      <alignment/>
    </xf>
    <xf numFmtId="201" fontId="4" fillId="0" borderId="10" xfId="46" applyNumberFormat="1" applyFont="1" applyBorder="1" applyAlignment="1">
      <alignment/>
    </xf>
    <xf numFmtId="0" fontId="4" fillId="0" borderId="0" xfId="0" applyFont="1" applyBorder="1" applyAlignment="1">
      <alignment/>
    </xf>
    <xf numFmtId="201" fontId="4" fillId="0" borderId="0" xfId="46" applyNumberFormat="1" applyFont="1" applyBorder="1" applyAlignment="1">
      <alignment horizontal="right"/>
    </xf>
    <xf numFmtId="201" fontId="4" fillId="0" borderId="10" xfId="46" applyNumberFormat="1" applyFont="1" applyBorder="1" applyAlignment="1">
      <alignment horizontal="right"/>
    </xf>
    <xf numFmtId="0" fontId="4" fillId="0" borderId="12" xfId="0" applyFont="1" applyBorder="1" applyAlignment="1">
      <alignment/>
    </xf>
    <xf numFmtId="3" fontId="4" fillId="0" borderId="0" xfId="0" applyNumberFormat="1" applyFont="1" applyBorder="1" applyAlignment="1">
      <alignment/>
    </xf>
    <xf numFmtId="201" fontId="4" fillId="0" borderId="10" xfId="0" applyNumberFormat="1" applyFont="1" applyBorder="1" applyAlignment="1">
      <alignment/>
    </xf>
    <xf numFmtId="0" fontId="3" fillId="0" borderId="12" xfId="0" applyFont="1" applyBorder="1" applyAlignment="1">
      <alignment/>
    </xf>
    <xf numFmtId="10" fontId="4" fillId="0" borderId="10" xfId="52" applyNumberFormat="1" applyFont="1" applyBorder="1" applyAlignment="1">
      <alignment/>
    </xf>
    <xf numFmtId="10" fontId="4" fillId="0" borderId="0" xfId="52" applyNumberFormat="1" applyFont="1" applyBorder="1" applyAlignment="1">
      <alignment/>
    </xf>
    <xf numFmtId="201" fontId="4" fillId="0" borderId="12" xfId="46" applyNumberFormat="1" applyFont="1" applyBorder="1" applyAlignment="1">
      <alignment/>
    </xf>
    <xf numFmtId="43" fontId="4" fillId="0" borderId="0" xfId="46" applyFont="1" applyBorder="1" applyAlignment="1">
      <alignment horizontal="right"/>
    </xf>
    <xf numFmtId="43" fontId="4" fillId="0" borderId="10" xfId="46" applyFont="1" applyBorder="1" applyAlignment="1">
      <alignment horizontal="right"/>
    </xf>
    <xf numFmtId="0" fontId="3" fillId="0" borderId="1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19050</xdr:rowOff>
    </xdr:from>
    <xdr:to>
      <xdr:col>2</xdr:col>
      <xdr:colOff>104775</xdr:colOff>
      <xdr:row>5</xdr:row>
      <xdr:rowOff>57150</xdr:rowOff>
    </xdr:to>
    <xdr:pic>
      <xdr:nvPicPr>
        <xdr:cNvPr id="1" name="Picture 1" descr="I:\IMAGES\logo2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27908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F83"/>
  <sheetViews>
    <sheetView tabSelected="1" zoomScalePageLayoutView="0" workbookViewId="0" topLeftCell="A1">
      <selection activeCell="B14" sqref="B14"/>
    </sheetView>
  </sheetViews>
  <sheetFormatPr defaultColWidth="11.421875" defaultRowHeight="12.75"/>
  <cols>
    <col min="1" max="1" width="3.421875" style="9" customWidth="1"/>
    <col min="2" max="2" width="36.8515625" style="9" customWidth="1"/>
    <col min="3" max="3" width="11.140625" style="9" customWidth="1"/>
    <col min="4" max="4" width="10.28125" style="9" customWidth="1"/>
    <col min="5" max="16384" width="11.421875" style="1" customWidth="1"/>
  </cols>
  <sheetData>
    <row r="1" ht="11.25"/>
    <row r="2" ht="11.25"/>
    <row r="3" ht="11.25"/>
    <row r="4" ht="11.25"/>
    <row r="5" ht="11.25"/>
    <row r="6" ht="11.25"/>
    <row r="7" spans="1:4" ht="11.25">
      <c r="A7" s="26" t="s">
        <v>0</v>
      </c>
      <c r="B7" s="26"/>
      <c r="C7" s="26"/>
      <c r="D7" s="26"/>
    </row>
    <row r="8" spans="1:4" ht="11.25">
      <c r="A8" s="26" t="s">
        <v>1</v>
      </c>
      <c r="B8" s="26"/>
      <c r="C8" s="26"/>
      <c r="D8" s="26"/>
    </row>
    <row r="9" spans="1:4" ht="11.25">
      <c r="A9" s="26" t="s">
        <v>2</v>
      </c>
      <c r="B9" s="26"/>
      <c r="C9" s="26"/>
      <c r="D9" s="26"/>
    </row>
    <row r="10" spans="1:4" ht="11.25">
      <c r="A10" s="27" t="s">
        <v>3</v>
      </c>
      <c r="B10" s="27"/>
      <c r="C10" s="27"/>
      <c r="D10" s="27"/>
    </row>
    <row r="11" spans="1:4" ht="11.25">
      <c r="A11" s="4"/>
      <c r="B11" s="4"/>
      <c r="C11" s="4"/>
      <c r="D11" s="4"/>
    </row>
    <row r="12" spans="1:4" ht="12.75" customHeight="1">
      <c r="A12" s="4"/>
      <c r="B12" s="4"/>
      <c r="C12" s="25">
        <v>2002</v>
      </c>
      <c r="D12" s="25"/>
    </row>
    <row r="13" spans="1:4" ht="11.25">
      <c r="A13" s="5"/>
      <c r="B13" s="5"/>
      <c r="C13" s="5" t="s">
        <v>4</v>
      </c>
      <c r="D13" s="6" t="s">
        <v>5</v>
      </c>
    </row>
    <row r="14" spans="1:4" ht="11.25">
      <c r="A14" s="7" t="s">
        <v>6</v>
      </c>
      <c r="B14" s="7"/>
      <c r="C14" s="7"/>
      <c r="D14" s="8"/>
    </row>
    <row r="15" spans="1:4" ht="11.25">
      <c r="A15" s="9" t="s">
        <v>7</v>
      </c>
      <c r="C15" s="10">
        <v>264810</v>
      </c>
      <c r="D15" s="11">
        <v>212351</v>
      </c>
    </row>
    <row r="16" spans="1:4" ht="11.25">
      <c r="A16" s="9" t="s">
        <v>8</v>
      </c>
      <c r="C16" s="10">
        <v>105917</v>
      </c>
      <c r="D16" s="11">
        <v>57440</v>
      </c>
    </row>
    <row r="17" spans="1:4" ht="11.25">
      <c r="A17" s="9" t="s">
        <v>9</v>
      </c>
      <c r="C17" s="11">
        <f>C18+C19</f>
        <v>150329</v>
      </c>
      <c r="D17" s="11">
        <f>D18+D19</f>
        <v>144735</v>
      </c>
    </row>
    <row r="18" spans="2:4" ht="11.25">
      <c r="B18" s="9" t="s">
        <v>10</v>
      </c>
      <c r="C18" s="10"/>
      <c r="D18" s="11"/>
    </row>
    <row r="19" spans="2:4" ht="11.25">
      <c r="B19" s="9" t="s">
        <v>11</v>
      </c>
      <c r="C19" s="10">
        <v>150329</v>
      </c>
      <c r="D19" s="11">
        <v>144735</v>
      </c>
    </row>
    <row r="20" spans="1:4" ht="11.25">
      <c r="A20" s="9" t="s">
        <v>12</v>
      </c>
      <c r="C20" s="10">
        <v>6155</v>
      </c>
      <c r="D20" s="11">
        <v>7604</v>
      </c>
    </row>
    <row r="21" spans="1:4" ht="11.25">
      <c r="A21" s="9" t="s">
        <v>13</v>
      </c>
      <c r="C21" s="11">
        <f>C22+C26</f>
        <v>257417</v>
      </c>
      <c r="D21" s="11">
        <f>D22+D26</f>
        <v>205249</v>
      </c>
    </row>
    <row r="22" spans="2:4" ht="11.25">
      <c r="B22" s="9" t="s">
        <v>10</v>
      </c>
      <c r="C22" s="11">
        <f>SUM(C23:C25)</f>
        <v>0</v>
      </c>
      <c r="D22" s="11">
        <f>SUM(D23:D25)</f>
        <v>0</v>
      </c>
    </row>
    <row r="23" spans="2:4" ht="11.25">
      <c r="B23" s="9" t="s">
        <v>14</v>
      </c>
      <c r="C23" s="10"/>
      <c r="D23" s="11"/>
    </row>
    <row r="24" spans="2:4" ht="11.25">
      <c r="B24" s="9" t="s">
        <v>15</v>
      </c>
      <c r="C24" s="10"/>
      <c r="D24" s="11"/>
    </row>
    <row r="25" spans="2:4" ht="11.25">
      <c r="B25" s="9" t="s">
        <v>16</v>
      </c>
      <c r="C25" s="10"/>
      <c r="D25" s="11"/>
    </row>
    <row r="26" spans="2:4" ht="11.25">
      <c r="B26" s="9" t="s">
        <v>11</v>
      </c>
      <c r="C26" s="11">
        <f>SUM(C27:C29)</f>
        <v>257417</v>
      </c>
      <c r="D26" s="11">
        <f>SUM(D27:D29)</f>
        <v>205249</v>
      </c>
    </row>
    <row r="27" spans="2:4" ht="11.25">
      <c r="B27" s="9" t="s">
        <v>14</v>
      </c>
      <c r="C27" s="11"/>
      <c r="D27" s="11"/>
    </row>
    <row r="28" spans="2:4" ht="11.25">
      <c r="B28" s="9" t="s">
        <v>15</v>
      </c>
      <c r="C28" s="10">
        <v>158457</v>
      </c>
      <c r="D28" s="11">
        <v>115595</v>
      </c>
    </row>
    <row r="29" spans="2:4" ht="11.25">
      <c r="B29" s="9" t="s">
        <v>16</v>
      </c>
      <c r="C29" s="10">
        <v>98960</v>
      </c>
      <c r="D29" s="11">
        <v>89654</v>
      </c>
    </row>
    <row r="30" spans="1:4" ht="11.25">
      <c r="A30" s="4" t="s">
        <v>17</v>
      </c>
      <c r="B30" s="4"/>
      <c r="C30" s="12">
        <v>3719</v>
      </c>
      <c r="D30" s="12">
        <v>3341</v>
      </c>
    </row>
    <row r="31" spans="1:4" ht="11.25">
      <c r="A31" s="7" t="s">
        <v>18</v>
      </c>
      <c r="D31" s="13"/>
    </row>
    <row r="32" spans="1:4" ht="11.25">
      <c r="A32" s="9" t="s">
        <v>7</v>
      </c>
      <c r="C32" s="14" t="s">
        <v>19</v>
      </c>
      <c r="D32" s="14" t="s">
        <v>19</v>
      </c>
    </row>
    <row r="33" spans="1:4" ht="11.25">
      <c r="A33" s="9" t="s">
        <v>20</v>
      </c>
      <c r="C33" s="14" t="s">
        <v>19</v>
      </c>
      <c r="D33" s="14" t="s">
        <v>19</v>
      </c>
    </row>
    <row r="34" spans="2:4" ht="11.25">
      <c r="B34" s="9" t="s">
        <v>9</v>
      </c>
      <c r="C34" s="14" t="s">
        <v>19</v>
      </c>
      <c r="D34" s="14" t="s">
        <v>19</v>
      </c>
    </row>
    <row r="35" spans="2:4" ht="11.25">
      <c r="B35" s="9" t="s">
        <v>12</v>
      </c>
      <c r="C35" s="14" t="s">
        <v>19</v>
      </c>
      <c r="D35" s="14" t="s">
        <v>19</v>
      </c>
    </row>
    <row r="36" spans="1:4" ht="11.25">
      <c r="A36" s="4" t="s">
        <v>17</v>
      </c>
      <c r="B36" s="4"/>
      <c r="C36" s="15" t="s">
        <v>19</v>
      </c>
      <c r="D36" s="15" t="s">
        <v>19</v>
      </c>
    </row>
    <row r="37" spans="1:4" ht="11.25">
      <c r="A37" s="7" t="s">
        <v>21</v>
      </c>
      <c r="D37" s="16"/>
    </row>
    <row r="38" spans="1:4" ht="11.25">
      <c r="A38" s="9" t="s">
        <v>22</v>
      </c>
      <c r="C38" s="10">
        <v>7233</v>
      </c>
      <c r="D38" s="17">
        <v>2909</v>
      </c>
    </row>
    <row r="39" spans="1:4" ht="11.25">
      <c r="A39" s="9" t="s">
        <v>23</v>
      </c>
      <c r="C39" s="10">
        <v>6366</v>
      </c>
      <c r="D39" s="17">
        <v>2538</v>
      </c>
    </row>
    <row r="40" spans="1:4" ht="11.25">
      <c r="A40" s="9" t="s">
        <v>24</v>
      </c>
      <c r="C40" s="10">
        <f>+C38-C39</f>
        <v>867</v>
      </c>
      <c r="D40" s="11">
        <f>+D38-D39</f>
        <v>371</v>
      </c>
    </row>
    <row r="41" spans="1:4" ht="11.25">
      <c r="A41" s="9" t="s">
        <v>25</v>
      </c>
      <c r="C41" s="10">
        <v>261</v>
      </c>
      <c r="D41" s="13">
        <v>197</v>
      </c>
    </row>
    <row r="42" spans="1:4" ht="11.25">
      <c r="A42" s="9" t="s">
        <v>26</v>
      </c>
      <c r="C42" s="10">
        <f>+C41+C40</f>
        <v>1128</v>
      </c>
      <c r="D42" s="11">
        <f>+D41+D40</f>
        <v>568</v>
      </c>
    </row>
    <row r="43" spans="1:4" ht="11.25">
      <c r="A43" s="9" t="s">
        <v>27</v>
      </c>
      <c r="C43" s="10">
        <v>313</v>
      </c>
      <c r="D43" s="13">
        <v>148</v>
      </c>
    </row>
    <row r="44" spans="1:4" ht="11.25">
      <c r="A44" s="9" t="s">
        <v>28</v>
      </c>
      <c r="C44" s="10">
        <f>+C42-C43</f>
        <v>815</v>
      </c>
      <c r="D44" s="11">
        <f>+D42-D43</f>
        <v>420</v>
      </c>
    </row>
    <row r="45" spans="1:4" ht="11.25">
      <c r="A45" s="4" t="s">
        <v>29</v>
      </c>
      <c r="B45" s="4"/>
      <c r="C45" s="12">
        <f>+C44-97</f>
        <v>718</v>
      </c>
      <c r="D45" s="18">
        <f>+D44-80</f>
        <v>340</v>
      </c>
    </row>
    <row r="46" spans="1:4" ht="11.25">
      <c r="A46" s="19" t="s">
        <v>30</v>
      </c>
      <c r="B46" s="16"/>
      <c r="C46" s="13"/>
      <c r="D46" s="13"/>
    </row>
    <row r="47" spans="1:4" ht="11.25">
      <c r="A47" s="13" t="s">
        <v>31</v>
      </c>
      <c r="B47" s="13"/>
      <c r="C47" s="13">
        <v>0</v>
      </c>
      <c r="D47" s="13">
        <v>0</v>
      </c>
    </row>
    <row r="48" spans="1:4" ht="11.25">
      <c r="A48" s="13" t="s">
        <v>32</v>
      </c>
      <c r="B48" s="13"/>
      <c r="C48" s="11">
        <v>1697</v>
      </c>
      <c r="D48" s="11">
        <v>1716</v>
      </c>
    </row>
    <row r="49" spans="1:4" ht="11.25">
      <c r="A49" s="13" t="s">
        <v>33</v>
      </c>
      <c r="B49" s="13"/>
      <c r="C49" s="11">
        <v>0</v>
      </c>
      <c r="D49" s="11">
        <v>0</v>
      </c>
    </row>
    <row r="50" spans="1:4" ht="11.25">
      <c r="A50" s="13" t="s">
        <v>34</v>
      </c>
      <c r="B50" s="13"/>
      <c r="C50" s="11">
        <v>0</v>
      </c>
      <c r="D50" s="11">
        <v>0</v>
      </c>
    </row>
    <row r="51" spans="1:4" ht="11.25">
      <c r="A51" s="4" t="s">
        <v>35</v>
      </c>
      <c r="B51" s="4"/>
      <c r="C51" s="20">
        <f>C48/C17</f>
        <v>0.011288573728289286</v>
      </c>
      <c r="D51" s="20">
        <f>D48/D17</f>
        <v>0.011856150896465955</v>
      </c>
    </row>
    <row r="52" spans="1:4" ht="11.25">
      <c r="A52" s="7" t="s">
        <v>36</v>
      </c>
      <c r="D52" s="13"/>
    </row>
    <row r="53" spans="1:4" ht="11.25">
      <c r="A53" s="9" t="s">
        <v>37</v>
      </c>
      <c r="C53" s="21">
        <f>+C30/C17</f>
        <v>0.024739072301418887</v>
      </c>
      <c r="D53" s="21">
        <f>+D30/D17</f>
        <v>0.02308356651811932</v>
      </c>
    </row>
    <row r="54" spans="1:4" ht="11.25">
      <c r="A54" s="4" t="s">
        <v>38</v>
      </c>
      <c r="B54" s="4"/>
      <c r="C54" s="20">
        <f>C30/(C17+C20)</f>
        <v>0.023766008026379695</v>
      </c>
      <c r="D54" s="20">
        <f>D30/(D17+D20)</f>
        <v>0.021931350474927627</v>
      </c>
    </row>
    <row r="55" spans="1:4" ht="11.25">
      <c r="A55" s="7" t="s">
        <v>39</v>
      </c>
      <c r="C55" s="11"/>
      <c r="D55" s="11"/>
    </row>
    <row r="56" spans="1:4" ht="11.25">
      <c r="A56" s="9" t="s">
        <v>40</v>
      </c>
      <c r="C56" s="21">
        <f>C16/C21</f>
        <v>0.41146078153346516</v>
      </c>
      <c r="D56" s="21">
        <f>D16/D21</f>
        <v>0.2798552002689416</v>
      </c>
    </row>
    <row r="57" spans="1:4" ht="11.25">
      <c r="A57" s="9" t="s">
        <v>41</v>
      </c>
      <c r="C57" s="21">
        <f>C16/C15</f>
        <v>0.3999735659529474</v>
      </c>
      <c r="D57" s="21">
        <f>D16/D15</f>
        <v>0.2704955474662234</v>
      </c>
    </row>
    <row r="58" spans="1:4" ht="11.25">
      <c r="A58" s="4" t="s">
        <v>42</v>
      </c>
      <c r="B58" s="4"/>
      <c r="C58" s="20">
        <f>(C16+C20)/C21</f>
        <v>0.4353714012672046</v>
      </c>
      <c r="D58" s="20">
        <f>(D16+D20)/D21</f>
        <v>0.3169028838142939</v>
      </c>
    </row>
    <row r="59" spans="1:6" ht="11.25">
      <c r="A59" s="7" t="s">
        <v>43</v>
      </c>
      <c r="C59" s="16"/>
      <c r="D59" s="22"/>
      <c r="F59" s="2"/>
    </row>
    <row r="60" spans="1:6" ht="11.25">
      <c r="A60" s="9" t="s">
        <v>44</v>
      </c>
      <c r="B60" s="13"/>
      <c r="C60" s="23" t="s">
        <v>19</v>
      </c>
      <c r="D60" s="23" t="s">
        <v>19</v>
      </c>
      <c r="F60" s="3"/>
    </row>
    <row r="61" spans="1:6" ht="11.25">
      <c r="A61" s="9" t="s">
        <v>45</v>
      </c>
      <c r="B61" s="13"/>
      <c r="C61" s="23" t="s">
        <v>19</v>
      </c>
      <c r="D61" s="23" t="s">
        <v>19</v>
      </c>
      <c r="F61" s="3"/>
    </row>
    <row r="62" spans="1:6" ht="11.25">
      <c r="A62" s="9" t="s">
        <v>46</v>
      </c>
      <c r="B62" s="13"/>
      <c r="C62" s="23" t="s">
        <v>19</v>
      </c>
      <c r="D62" s="23" t="s">
        <v>19</v>
      </c>
      <c r="F62" s="3"/>
    </row>
    <row r="63" spans="1:6" ht="11.25">
      <c r="A63" s="9" t="s">
        <v>47</v>
      </c>
      <c r="B63" s="13"/>
      <c r="C63" s="23" t="s">
        <v>19</v>
      </c>
      <c r="D63" s="23" t="s">
        <v>19</v>
      </c>
      <c r="F63" s="3"/>
    </row>
    <row r="64" spans="1:6" ht="11.25">
      <c r="A64" s="9" t="s">
        <v>48</v>
      </c>
      <c r="B64" s="13"/>
      <c r="C64" s="23" t="s">
        <v>19</v>
      </c>
      <c r="D64" s="23" t="s">
        <v>19</v>
      </c>
      <c r="F64" s="3"/>
    </row>
    <row r="65" spans="1:6" ht="11.25">
      <c r="A65" s="9" t="s">
        <v>49</v>
      </c>
      <c r="B65" s="13"/>
      <c r="C65" s="23" t="s">
        <v>19</v>
      </c>
      <c r="D65" s="23" t="s">
        <v>19</v>
      </c>
      <c r="F65" s="3"/>
    </row>
    <row r="66" spans="1:6" ht="11.25">
      <c r="A66" s="9" t="s">
        <v>50</v>
      </c>
      <c r="B66" s="13"/>
      <c r="C66" s="21">
        <f>(C43/0.75)/(C42/0.75)</f>
        <v>0.2774822695035461</v>
      </c>
      <c r="D66" s="21">
        <f>(D43/0.75)/(D42/0.75)</f>
        <v>0.2605633802816901</v>
      </c>
      <c r="F66" s="3"/>
    </row>
    <row r="67" spans="1:6" ht="11.25">
      <c r="A67" s="4" t="s">
        <v>51</v>
      </c>
      <c r="B67" s="4"/>
      <c r="C67" s="24" t="s">
        <v>19</v>
      </c>
      <c r="D67" s="24" t="s">
        <v>19</v>
      </c>
      <c r="F67" s="3"/>
    </row>
    <row r="68" spans="1:6" ht="11.25">
      <c r="A68" s="7" t="s">
        <v>52</v>
      </c>
      <c r="D68" s="13"/>
      <c r="F68" s="3"/>
    </row>
    <row r="69" spans="1:6" ht="11.25">
      <c r="A69" s="9" t="s">
        <v>53</v>
      </c>
      <c r="C69" s="9">
        <v>4</v>
      </c>
      <c r="D69" s="13">
        <v>4</v>
      </c>
      <c r="F69" s="2"/>
    </row>
    <row r="70" spans="1:6" ht="11.25">
      <c r="A70" s="9" t="s">
        <v>54</v>
      </c>
      <c r="C70" s="9">
        <v>1</v>
      </c>
      <c r="D70" s="13">
        <v>1</v>
      </c>
      <c r="F70" s="2"/>
    </row>
    <row r="71" spans="1:4" ht="11.25">
      <c r="A71" s="9" t="s">
        <v>55</v>
      </c>
      <c r="C71" s="11">
        <f>C17/C69</f>
        <v>37582.25</v>
      </c>
      <c r="D71" s="11">
        <f>D17/D69</f>
        <v>36183.75</v>
      </c>
    </row>
    <row r="72" spans="1:4" ht="11.25">
      <c r="A72" s="9" t="s">
        <v>56</v>
      </c>
      <c r="C72" s="11">
        <f>+C21/C69</f>
        <v>64354.25</v>
      </c>
      <c r="D72" s="11">
        <f>+D21/D69</f>
        <v>51312.25</v>
      </c>
    </row>
    <row r="73" spans="1:4" ht="11.25">
      <c r="A73" s="4" t="s">
        <v>57</v>
      </c>
      <c r="B73" s="4"/>
      <c r="C73" s="12">
        <f>+C45/C69</f>
        <v>179.5</v>
      </c>
      <c r="D73" s="12">
        <f>+D45/D69</f>
        <v>85</v>
      </c>
    </row>
    <row r="74" spans="1:4" ht="11.25">
      <c r="A74" s="7" t="s">
        <v>58</v>
      </c>
      <c r="B74" s="16"/>
      <c r="C74" s="13"/>
      <c r="D74" s="13"/>
    </row>
    <row r="75" spans="1:5" ht="11.25">
      <c r="A75" s="9" t="s">
        <v>59</v>
      </c>
      <c r="B75" s="13"/>
      <c r="C75" s="23" t="s">
        <v>19</v>
      </c>
      <c r="D75" s="23" t="s">
        <v>19</v>
      </c>
      <c r="E75" s="2"/>
    </row>
    <row r="76" spans="1:4" ht="11.25">
      <c r="A76" s="9" t="s">
        <v>60</v>
      </c>
      <c r="B76" s="13"/>
      <c r="C76" s="23" t="s">
        <v>19</v>
      </c>
      <c r="D76" s="23" t="s">
        <v>19</v>
      </c>
    </row>
    <row r="77" spans="2:4" ht="11.25">
      <c r="B77" s="13" t="s">
        <v>10</v>
      </c>
      <c r="C77" s="23" t="s">
        <v>19</v>
      </c>
      <c r="D77" s="23" t="s">
        <v>19</v>
      </c>
    </row>
    <row r="78" spans="2:4" ht="11.25">
      <c r="B78" s="13" t="s">
        <v>11</v>
      </c>
      <c r="C78" s="23" t="s">
        <v>19</v>
      </c>
      <c r="D78" s="23" t="s">
        <v>19</v>
      </c>
    </row>
    <row r="79" spans="1:4" ht="11.25">
      <c r="A79" s="9" t="s">
        <v>61</v>
      </c>
      <c r="B79" s="13"/>
      <c r="C79" s="23" t="s">
        <v>19</v>
      </c>
      <c r="D79" s="23" t="s">
        <v>19</v>
      </c>
    </row>
    <row r="80" spans="2:4" ht="11.25">
      <c r="B80" s="13" t="s">
        <v>10</v>
      </c>
      <c r="C80" s="23" t="s">
        <v>19</v>
      </c>
      <c r="D80" s="23" t="s">
        <v>19</v>
      </c>
    </row>
    <row r="81" spans="2:4" ht="11.25">
      <c r="B81" s="13" t="s">
        <v>11</v>
      </c>
      <c r="C81" s="23" t="s">
        <v>19</v>
      </c>
      <c r="D81" s="23" t="s">
        <v>19</v>
      </c>
    </row>
    <row r="82" spans="1:4" ht="11.25">
      <c r="A82" s="9" t="s">
        <v>62</v>
      </c>
      <c r="B82" s="13"/>
      <c r="C82" s="23" t="s">
        <v>19</v>
      </c>
      <c r="D82" s="23" t="s">
        <v>19</v>
      </c>
    </row>
    <row r="83" spans="1:4" ht="11.25">
      <c r="A83" s="4" t="s">
        <v>63</v>
      </c>
      <c r="B83" s="4"/>
      <c r="C83" s="24" t="s">
        <v>19</v>
      </c>
      <c r="D83" s="24" t="s">
        <v>19</v>
      </c>
    </row>
  </sheetData>
  <sheetProtection/>
  <mergeCells count="5">
    <mergeCell ref="C12:D12"/>
    <mergeCell ref="A7:D7"/>
    <mergeCell ref="A8:D8"/>
    <mergeCell ref="A9:D9"/>
    <mergeCell ref="A10:D10"/>
  </mergeCells>
  <printOptions horizontalCentered="1" verticalCentered="1"/>
  <pageMargins left="0.75" right="0.75" top="1" bottom="1" header="0" footer="0"/>
  <pageSetup horizontalDpi="300" verticalDpi="300" orientation="portrait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2017-06-16T17:23:19Z</dcterms:created>
  <dcterms:modified xsi:type="dcterms:W3CDTF">2017-06-16T17:23:23Z</dcterms:modified>
  <cp:category/>
  <cp:version/>
  <cp:contentType/>
  <cp:contentStatus/>
</cp:coreProperties>
</file>