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ST George Bank" sheetId="1" r:id="rId1"/>
  </sheets>
  <definedNames/>
  <calcPr fullCalcOnLoad="1"/>
</workbook>
</file>

<file path=xl/sharedStrings.xml><?xml version="1.0" encoding="utf-8"?>
<sst xmlns="http://schemas.openxmlformats.org/spreadsheetml/2006/main" count="140" uniqueCount="66">
  <si>
    <t xml:space="preserve"> CUADRO No. 19-28</t>
  </si>
  <si>
    <t>ST GEORGE BANK</t>
  </si>
  <si>
    <t>ESTADISTICA FINANCIERA. TRIMESTRES 2001 Y 2002</t>
  </si>
  <si>
    <t>(En miles de balboas)</t>
  </si>
  <si>
    <t>Diciembre</t>
  </si>
  <si>
    <t>Septiembre</t>
  </si>
  <si>
    <t>Junio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</si>
  <si>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</si>
  <si>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</si>
  <si>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</si>
  <si>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</si>
  <si>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</si>
  <si>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</si>
  <si>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</si>
  <si>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</si>
  <si>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</si>
  <si>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</si>
  <si>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</si>
  <si>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</si>
  <si>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</si>
  <si>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N/A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</si>
  <si>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</si>
  <si>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</si>
  <si>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</si>
  <si>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</si>
  <si>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</si>
  <si>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</si>
  <si>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</si>
  <si>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</si>
  <si>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</si>
  <si>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</si>
  <si>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</si>
  <si>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</si>
  <si>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Préstamos para Provisiones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</si>
  <si>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</si>
  <si>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</si>
  <si>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</si>
  <si>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</si>
  <si>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</si>
  <si>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</si>
  <si>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</si>
  <si>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</si>
  <si>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</si>
  <si>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</si>
  <si>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</si>
  <si>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</si>
  <si>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N.A.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</si>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</sst>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43" fontId="3" fillId="0" borderId="0" xfId="46" applyFont="1" applyBorder="1" applyAlignment="1">
      <alignment/>
    </xf>
    <xf numFmtId="201" fontId="3" fillId="0" borderId="10" xfId="46" applyNumberFormat="1" applyFont="1" applyBorder="1" applyAlignment="1">
      <alignment/>
    </xf>
    <xf numFmtId="0" fontId="3" fillId="0" borderId="12" xfId="0" applyFont="1" applyBorder="1" applyAlignment="1">
      <alignment/>
    </xf>
    <xf numFmtId="201" fontId="3" fillId="0" borderId="0" xfId="46" applyNumberFormat="1" applyFont="1" applyBorder="1" applyAlignment="1">
      <alignment horizontal="right"/>
    </xf>
    <xf numFmtId="201" fontId="3" fillId="0" borderId="10" xfId="46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201" fontId="3" fillId="0" borderId="12" xfId="46" applyNumberFormat="1" applyFont="1" applyBorder="1" applyAlignment="1">
      <alignment/>
    </xf>
    <xf numFmtId="10" fontId="3" fillId="0" borderId="0" xfId="52" applyNumberFormat="1" applyFont="1" applyFill="1" applyBorder="1" applyAlignment="1">
      <alignment horizontal="right"/>
    </xf>
    <xf numFmtId="10" fontId="3" fillId="0" borderId="10" xfId="52" applyNumberFormat="1" applyFont="1" applyFill="1" applyBorder="1" applyAlignment="1">
      <alignment horizontal="right"/>
    </xf>
    <xf numFmtId="43" fontId="3" fillId="0" borderId="0" xfId="46" applyFont="1" applyBorder="1" applyAlignment="1">
      <alignment horizontal="right"/>
    </xf>
    <xf numFmtId="43" fontId="3" fillId="0" borderId="10" xfId="46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2562225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82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3.421875" style="9" customWidth="1"/>
    <col min="2" max="2" width="42.00390625" style="9" customWidth="1"/>
    <col min="3" max="5" width="9.00390625" style="9" customWidth="1"/>
    <col min="6" max="16384" width="11.421875" style="1" customWidth="1"/>
  </cols>
  <sheetData>
    <row r="1" ht="11.25"/>
    <row r="2" ht="11.25"/>
    <row r="3" ht="11.25"/>
    <row r="4" ht="11.25"/>
    <row r="5" ht="11.25"/>
    <row r="6" spans="1:5" ht="11.25">
      <c r="A6" s="27" t="s">
        <v>0</v>
      </c>
      <c r="B6" s="27"/>
      <c r="C6" s="27"/>
      <c r="D6" s="27"/>
      <c r="E6" s="27"/>
    </row>
    <row r="7" spans="1:5" ht="11.25">
      <c r="A7" s="27" t="s">
        <v>1</v>
      </c>
      <c r="B7" s="27"/>
      <c r="C7" s="27"/>
      <c r="D7" s="27"/>
      <c r="E7" s="27"/>
    </row>
    <row r="8" spans="1:5" ht="11.25">
      <c r="A8" s="27" t="s">
        <v>2</v>
      </c>
      <c r="B8" s="27"/>
      <c r="C8" s="27"/>
      <c r="D8" s="27"/>
      <c r="E8" s="27"/>
    </row>
    <row r="9" spans="1:5" ht="11.25">
      <c r="A9" s="28" t="s">
        <v>3</v>
      </c>
      <c r="B9" s="28"/>
      <c r="C9" s="28"/>
      <c r="D9" s="28"/>
      <c r="E9" s="28"/>
    </row>
    <row r="10" spans="1:5" ht="11.25">
      <c r="A10" s="2"/>
      <c r="B10" s="2"/>
      <c r="C10" s="3"/>
      <c r="D10" s="3"/>
      <c r="E10" s="3"/>
    </row>
    <row r="11" spans="1:5" ht="12.75" customHeight="1">
      <c r="A11" s="2"/>
      <c r="B11" s="4"/>
      <c r="C11" s="26">
        <v>2002</v>
      </c>
      <c r="D11" s="26"/>
      <c r="E11" s="26"/>
    </row>
    <row r="12" spans="1:5" ht="11.25">
      <c r="A12" s="5"/>
      <c r="B12" s="5"/>
      <c r="C12" s="5" t="s">
        <v>4</v>
      </c>
      <c r="D12" s="6" t="s">
        <v>5</v>
      </c>
      <c r="E12" s="6" t="s">
        <v>6</v>
      </c>
    </row>
    <row r="13" spans="1:5" ht="11.25">
      <c r="A13" s="7" t="s">
        <v>7</v>
      </c>
      <c r="B13" s="8"/>
      <c r="C13" s="8"/>
      <c r="D13" s="8"/>
      <c r="E13" s="8"/>
    </row>
    <row r="14" spans="1:5" ht="11.25">
      <c r="A14" s="9" t="s">
        <v>8</v>
      </c>
      <c r="B14" s="3"/>
      <c r="C14" s="10">
        <v>83372</v>
      </c>
      <c r="D14" s="11">
        <v>36853</v>
      </c>
      <c r="E14" s="10">
        <v>21413</v>
      </c>
    </row>
    <row r="15" spans="1:5" ht="11.25">
      <c r="A15" s="9" t="s">
        <v>9</v>
      </c>
      <c r="B15" s="3"/>
      <c r="C15" s="10">
        <v>15242</v>
      </c>
      <c r="D15" s="11">
        <v>9937</v>
      </c>
      <c r="E15" s="10">
        <v>10211</v>
      </c>
    </row>
    <row r="16" spans="1:5" ht="11.25">
      <c r="A16" s="9" t="s">
        <v>10</v>
      </c>
      <c r="B16" s="3"/>
      <c r="C16" s="10">
        <f>C17+C18</f>
        <v>61041</v>
      </c>
      <c r="D16" s="10">
        <f>D17+D18</f>
        <v>25381</v>
      </c>
      <c r="E16" s="10">
        <f>E17+E18</f>
        <v>9620</v>
      </c>
    </row>
    <row r="17" spans="2:5" ht="11.25">
      <c r="B17" s="3" t="s">
        <v>11</v>
      </c>
      <c r="C17" s="10">
        <v>0</v>
      </c>
      <c r="D17" s="12">
        <v>0</v>
      </c>
      <c r="E17" s="12">
        <v>0</v>
      </c>
    </row>
    <row r="18" spans="2:5" ht="11.25">
      <c r="B18" s="3" t="s">
        <v>12</v>
      </c>
      <c r="C18" s="10">
        <v>61041</v>
      </c>
      <c r="D18" s="11">
        <v>25381</v>
      </c>
      <c r="E18" s="10">
        <v>9620</v>
      </c>
    </row>
    <row r="19" spans="1:5" ht="11.25">
      <c r="A19" s="9" t="s">
        <v>13</v>
      </c>
      <c r="B19" s="3"/>
      <c r="C19" s="11">
        <v>0</v>
      </c>
      <c r="D19" s="11">
        <v>0</v>
      </c>
      <c r="E19" s="10">
        <v>0</v>
      </c>
    </row>
    <row r="20" spans="1:5" ht="11.25">
      <c r="A20" s="9" t="s">
        <v>14</v>
      </c>
      <c r="B20" s="3"/>
      <c r="C20" s="10">
        <f>C21+C25</f>
        <v>75058</v>
      </c>
      <c r="D20" s="10">
        <f>D21+D25</f>
        <v>29624</v>
      </c>
      <c r="E20" s="10">
        <f>E21+E25</f>
        <v>13145</v>
      </c>
    </row>
    <row r="21" spans="2:5" ht="11.25">
      <c r="B21" s="3" t="s">
        <v>11</v>
      </c>
      <c r="C21" s="10">
        <f>SUM(C22:C24)</f>
        <v>0</v>
      </c>
      <c r="D21" s="10">
        <f>SUM(D22:D24)</f>
        <v>0</v>
      </c>
      <c r="E21" s="12">
        <v>0</v>
      </c>
    </row>
    <row r="22" spans="2:5" ht="11.25">
      <c r="B22" s="3" t="s">
        <v>15</v>
      </c>
      <c r="C22" s="10">
        <v>0</v>
      </c>
      <c r="D22" s="10">
        <v>0</v>
      </c>
      <c r="E22" s="12">
        <v>0</v>
      </c>
    </row>
    <row r="23" spans="2:5" ht="11.25">
      <c r="B23" s="3" t="s">
        <v>16</v>
      </c>
      <c r="C23" s="10">
        <v>0</v>
      </c>
      <c r="D23" s="10">
        <v>0</v>
      </c>
      <c r="E23" s="12">
        <v>0</v>
      </c>
    </row>
    <row r="24" spans="2:5" ht="11.25">
      <c r="B24" s="3" t="s">
        <v>17</v>
      </c>
      <c r="C24" s="10">
        <v>0</v>
      </c>
      <c r="D24" s="10">
        <v>0</v>
      </c>
      <c r="E24" s="12">
        <v>0</v>
      </c>
    </row>
    <row r="25" spans="2:5" ht="11.25">
      <c r="B25" s="3" t="s">
        <v>12</v>
      </c>
      <c r="C25" s="10">
        <f>SUM(C26:C28)</f>
        <v>75058</v>
      </c>
      <c r="D25" s="10">
        <f>SUM(D26:D28)</f>
        <v>29624</v>
      </c>
      <c r="E25" s="10">
        <f>SUM(E26:E28)</f>
        <v>13145</v>
      </c>
    </row>
    <row r="26" spans="2:5" ht="11.25">
      <c r="B26" s="3" t="s">
        <v>15</v>
      </c>
      <c r="C26" s="10">
        <v>0</v>
      </c>
      <c r="D26" s="10">
        <v>0</v>
      </c>
      <c r="E26" s="10">
        <v>0</v>
      </c>
    </row>
    <row r="27" spans="2:5" ht="11.25">
      <c r="B27" s="3" t="s">
        <v>16</v>
      </c>
      <c r="C27" s="10">
        <v>72496</v>
      </c>
      <c r="D27" s="11">
        <v>26392</v>
      </c>
      <c r="E27" s="10">
        <v>11095</v>
      </c>
    </row>
    <row r="28" spans="2:5" ht="11.25">
      <c r="B28" s="3" t="s">
        <v>17</v>
      </c>
      <c r="C28" s="10">
        <v>2562</v>
      </c>
      <c r="D28" s="10">
        <v>3232</v>
      </c>
      <c r="E28" s="10">
        <v>2050</v>
      </c>
    </row>
    <row r="29" spans="1:5" ht="11.25">
      <c r="A29" s="2" t="s">
        <v>18</v>
      </c>
      <c r="B29" s="2"/>
      <c r="C29" s="13">
        <v>6919</v>
      </c>
      <c r="D29" s="13">
        <v>6564</v>
      </c>
      <c r="E29" s="10">
        <v>6466</v>
      </c>
    </row>
    <row r="30" spans="1:5" ht="11.25">
      <c r="A30" s="7" t="s">
        <v>19</v>
      </c>
      <c r="B30" s="3"/>
      <c r="C30" s="3"/>
      <c r="E30" s="14"/>
    </row>
    <row r="31" spans="1:5" ht="11.25">
      <c r="A31" s="9" t="s">
        <v>8</v>
      </c>
      <c r="B31" s="3"/>
      <c r="C31" s="15" t="s">
        <v>20</v>
      </c>
      <c r="D31" s="15" t="s">
        <v>20</v>
      </c>
      <c r="E31" s="15" t="s">
        <v>20</v>
      </c>
    </row>
    <row r="32" spans="1:5" ht="11.25">
      <c r="A32" s="9" t="s">
        <v>21</v>
      </c>
      <c r="B32" s="3"/>
      <c r="C32" s="15" t="s">
        <v>20</v>
      </c>
      <c r="D32" s="15" t="s">
        <v>20</v>
      </c>
      <c r="E32" s="15" t="s">
        <v>20</v>
      </c>
    </row>
    <row r="33" spans="2:5" ht="11.25">
      <c r="B33" s="3" t="s">
        <v>10</v>
      </c>
      <c r="C33" s="15" t="s">
        <v>20</v>
      </c>
      <c r="D33" s="15" t="s">
        <v>20</v>
      </c>
      <c r="E33" s="15" t="s">
        <v>20</v>
      </c>
    </row>
    <row r="34" spans="2:5" ht="11.25">
      <c r="B34" s="3" t="s">
        <v>13</v>
      </c>
      <c r="C34" s="15" t="s">
        <v>20</v>
      </c>
      <c r="D34" s="15" t="s">
        <v>20</v>
      </c>
      <c r="E34" s="15" t="s">
        <v>20</v>
      </c>
    </row>
    <row r="35" spans="1:5" ht="11.25">
      <c r="A35" s="2" t="s">
        <v>18</v>
      </c>
      <c r="B35" s="2"/>
      <c r="C35" s="16" t="s">
        <v>20</v>
      </c>
      <c r="D35" s="16" t="s">
        <v>20</v>
      </c>
      <c r="E35" s="16" t="s">
        <v>20</v>
      </c>
    </row>
    <row r="36" spans="1:5" ht="11.25">
      <c r="A36" s="7" t="s">
        <v>22</v>
      </c>
      <c r="B36" s="3"/>
      <c r="C36" s="3"/>
      <c r="D36" s="14"/>
      <c r="E36" s="14"/>
    </row>
    <row r="37" spans="1:5" ht="11.25">
      <c r="A37" s="9" t="s">
        <v>23</v>
      </c>
      <c r="B37" s="3"/>
      <c r="C37" s="3">
        <v>2618</v>
      </c>
      <c r="D37" s="17">
        <v>1058</v>
      </c>
      <c r="E37" s="10">
        <v>283</v>
      </c>
    </row>
    <row r="38" spans="1:5" ht="11.25">
      <c r="A38" s="9" t="s">
        <v>24</v>
      </c>
      <c r="B38" s="3"/>
      <c r="C38" s="3">
        <v>1230</v>
      </c>
      <c r="D38" s="17">
        <v>505</v>
      </c>
      <c r="E38" s="10">
        <v>111</v>
      </c>
    </row>
    <row r="39" spans="1:5" ht="11.25">
      <c r="A39" s="9" t="s">
        <v>25</v>
      </c>
      <c r="B39" s="3"/>
      <c r="C39" s="3">
        <f>+C37-C38</f>
        <v>1388</v>
      </c>
      <c r="D39" s="10">
        <f>+D37-D38</f>
        <v>553</v>
      </c>
      <c r="E39" s="10">
        <f>+E37-E38</f>
        <v>172</v>
      </c>
    </row>
    <row r="40" spans="1:5" ht="11.25">
      <c r="A40" s="9" t="s">
        <v>26</v>
      </c>
      <c r="B40" s="3"/>
      <c r="C40" s="3">
        <v>304</v>
      </c>
      <c r="D40" s="3">
        <v>172</v>
      </c>
      <c r="E40" s="10">
        <v>36</v>
      </c>
    </row>
    <row r="41" spans="1:5" ht="11.25">
      <c r="A41" s="9" t="s">
        <v>27</v>
      </c>
      <c r="B41" s="3"/>
      <c r="C41" s="3">
        <v>1693</v>
      </c>
      <c r="D41" s="10">
        <f>+D40+D39</f>
        <v>725</v>
      </c>
      <c r="E41" s="10">
        <v>208</v>
      </c>
    </row>
    <row r="42" spans="1:5" ht="11.25">
      <c r="A42" s="9" t="s">
        <v>28</v>
      </c>
      <c r="B42" s="3"/>
      <c r="C42" s="3">
        <v>663</v>
      </c>
      <c r="D42" s="3">
        <v>405</v>
      </c>
      <c r="E42" s="10">
        <v>145</v>
      </c>
    </row>
    <row r="43" spans="1:5" ht="11.25">
      <c r="A43" s="9" t="s">
        <v>29</v>
      </c>
      <c r="B43" s="3"/>
      <c r="C43" s="3">
        <f>+C41-C42</f>
        <v>1030</v>
      </c>
      <c r="D43" s="10">
        <f>+D41-D42</f>
        <v>320</v>
      </c>
      <c r="E43" s="10">
        <f>+E41-E42</f>
        <v>63</v>
      </c>
    </row>
    <row r="44" spans="1:5" ht="11.25">
      <c r="A44" s="2" t="s">
        <v>30</v>
      </c>
      <c r="B44" s="2"/>
      <c r="C44" s="2">
        <f>+C43-611</f>
        <v>419</v>
      </c>
      <c r="D44" s="2">
        <v>65</v>
      </c>
      <c r="E44" s="13">
        <f>+E43-97</f>
        <v>-34</v>
      </c>
    </row>
    <row r="45" spans="1:5" ht="11.25">
      <c r="A45" s="18" t="s">
        <v>31</v>
      </c>
      <c r="B45" s="14"/>
      <c r="C45" s="14"/>
      <c r="D45" s="14"/>
      <c r="E45" s="3"/>
    </row>
    <row r="46" spans="1:5" ht="11.25">
      <c r="A46" s="3" t="s">
        <v>32</v>
      </c>
      <c r="B46" s="3"/>
      <c r="C46" s="10">
        <v>0</v>
      </c>
      <c r="D46" s="10">
        <v>0</v>
      </c>
      <c r="E46" s="10">
        <v>0</v>
      </c>
    </row>
    <row r="47" spans="1:5" ht="11.25">
      <c r="A47" s="3" t="s">
        <v>33</v>
      </c>
      <c r="B47" s="3"/>
      <c r="C47" s="3">
        <v>611</v>
      </c>
      <c r="D47" s="3">
        <v>255</v>
      </c>
      <c r="E47" s="10">
        <v>96</v>
      </c>
    </row>
    <row r="48" spans="1:5" ht="11.25">
      <c r="A48" s="3" t="s">
        <v>34</v>
      </c>
      <c r="B48" s="3"/>
      <c r="C48" s="19">
        <f>C46/C16</f>
        <v>0</v>
      </c>
      <c r="D48" s="19">
        <f>D46/D16</f>
        <v>0</v>
      </c>
      <c r="E48" s="19">
        <v>0</v>
      </c>
    </row>
    <row r="49" spans="1:5" ht="11.25">
      <c r="A49" s="3" t="s">
        <v>35</v>
      </c>
      <c r="B49" s="3"/>
      <c r="C49" s="19">
        <v>0</v>
      </c>
      <c r="D49" s="19">
        <v>0</v>
      </c>
      <c r="E49" s="19">
        <v>0</v>
      </c>
    </row>
    <row r="50" spans="1:5" ht="11.25">
      <c r="A50" s="2" t="s">
        <v>36</v>
      </c>
      <c r="B50" s="2"/>
      <c r="C50" s="20">
        <f>C47/C16</f>
        <v>0.010009665634573483</v>
      </c>
      <c r="D50" s="20">
        <f>D47/D16</f>
        <v>0.010046885465505693</v>
      </c>
      <c r="E50" s="20">
        <f>E47/E16</f>
        <v>0.00997920997920998</v>
      </c>
    </row>
    <row r="51" spans="1:5" ht="11.25">
      <c r="A51" s="7" t="s">
        <v>37</v>
      </c>
      <c r="B51" s="3"/>
      <c r="C51" s="3"/>
      <c r="E51" s="14"/>
    </row>
    <row r="52" spans="1:5" ht="11.25">
      <c r="A52" s="9" t="s">
        <v>38</v>
      </c>
      <c r="B52" s="3"/>
      <c r="C52" s="19">
        <f>+C29/C16</f>
        <v>0.11335004341344343</v>
      </c>
      <c r="D52" s="19">
        <f>+D29/D16</f>
        <v>0.2586186517473701</v>
      </c>
      <c r="E52" s="19">
        <f>+E29/E16</f>
        <v>0.6721413721413722</v>
      </c>
    </row>
    <row r="53" spans="1:5" ht="11.25">
      <c r="A53" s="2" t="s">
        <v>39</v>
      </c>
      <c r="B53" s="2"/>
      <c r="C53" s="20">
        <f>C29/(C16+C19)</f>
        <v>0.11335004341344343</v>
      </c>
      <c r="D53" s="20">
        <f>D29/(D16+D19)</f>
        <v>0.2586186517473701</v>
      </c>
      <c r="E53" s="19">
        <f>E29/(E16+E19)</f>
        <v>0.6721413721413722</v>
      </c>
    </row>
    <row r="54" spans="1:5" ht="11.25">
      <c r="A54" s="7" t="s">
        <v>40</v>
      </c>
      <c r="B54" s="3"/>
      <c r="C54" s="10"/>
      <c r="D54" s="10"/>
      <c r="E54" s="14"/>
    </row>
    <row r="55" spans="1:5" ht="11.25">
      <c r="A55" s="9" t="s">
        <v>41</v>
      </c>
      <c r="B55" s="3"/>
      <c r="C55" s="19">
        <f>C15/C20</f>
        <v>0.20306962615577287</v>
      </c>
      <c r="D55" s="19">
        <f>D15/D20</f>
        <v>0.33543748312179317</v>
      </c>
      <c r="E55" s="19">
        <f>E15/E20</f>
        <v>0.7767972613160897</v>
      </c>
    </row>
    <row r="56" spans="1:5" ht="11.25">
      <c r="A56" s="9" t="s">
        <v>42</v>
      </c>
      <c r="B56" s="3"/>
      <c r="C56" s="19">
        <f>C15/C14</f>
        <v>0.18281917190423644</v>
      </c>
      <c r="D56" s="19">
        <f>D15/D14</f>
        <v>0.2696388353729683</v>
      </c>
      <c r="E56" s="19">
        <f>E15/E14</f>
        <v>0.47685985149208426</v>
      </c>
    </row>
    <row r="57" spans="1:5" ht="11.25">
      <c r="A57" s="2" t="s">
        <v>43</v>
      </c>
      <c r="B57" s="2"/>
      <c r="C57" s="20">
        <f>(C15+C19)/C20</f>
        <v>0.20306962615577287</v>
      </c>
      <c r="D57" s="20">
        <f>(D15+D19)/D20</f>
        <v>0.33543748312179317</v>
      </c>
      <c r="E57" s="20">
        <f>(E15+E19)/E20</f>
        <v>0.7767972613160897</v>
      </c>
    </row>
    <row r="58" spans="1:5" ht="11.25">
      <c r="A58" s="7" t="s">
        <v>44</v>
      </c>
      <c r="B58" s="3"/>
      <c r="C58" s="3"/>
      <c r="D58" s="21"/>
      <c r="E58" s="3"/>
    </row>
    <row r="59" spans="1:5" ht="11.25">
      <c r="A59" s="9" t="s">
        <v>45</v>
      </c>
      <c r="B59" s="3"/>
      <c r="C59" s="22" t="s">
        <v>46</v>
      </c>
      <c r="D59" s="22" t="s">
        <v>46</v>
      </c>
      <c r="E59" s="22" t="s">
        <v>46</v>
      </c>
    </row>
    <row r="60" spans="1:5" ht="11.25">
      <c r="A60" s="9" t="s">
        <v>47</v>
      </c>
      <c r="B60" s="3"/>
      <c r="C60" s="22" t="s">
        <v>46</v>
      </c>
      <c r="D60" s="22" t="s">
        <v>46</v>
      </c>
      <c r="E60" s="22" t="s">
        <v>46</v>
      </c>
    </row>
    <row r="61" spans="1:5" ht="11.25">
      <c r="A61" s="9" t="s">
        <v>48</v>
      </c>
      <c r="B61" s="3"/>
      <c r="C61" s="22" t="s">
        <v>46</v>
      </c>
      <c r="D61" s="22" t="s">
        <v>46</v>
      </c>
      <c r="E61" s="22" t="s">
        <v>46</v>
      </c>
    </row>
    <row r="62" spans="1:5" ht="11.25">
      <c r="A62" s="9" t="s">
        <v>49</v>
      </c>
      <c r="B62" s="3"/>
      <c r="C62" s="22" t="s">
        <v>46</v>
      </c>
      <c r="D62" s="22" t="s">
        <v>46</v>
      </c>
      <c r="E62" s="22" t="s">
        <v>46</v>
      </c>
    </row>
    <row r="63" spans="1:5" ht="11.25">
      <c r="A63" s="9" t="s">
        <v>50</v>
      </c>
      <c r="B63" s="3"/>
      <c r="C63" s="22" t="s">
        <v>46</v>
      </c>
      <c r="D63" s="22" t="s">
        <v>46</v>
      </c>
      <c r="E63" s="22" t="s">
        <v>46</v>
      </c>
    </row>
    <row r="64" spans="1:5" ht="11.25">
      <c r="A64" s="9" t="s">
        <v>51</v>
      </c>
      <c r="B64" s="3"/>
      <c r="C64" s="22" t="s">
        <v>46</v>
      </c>
      <c r="D64" s="22" t="s">
        <v>46</v>
      </c>
      <c r="E64" s="22" t="s">
        <v>46</v>
      </c>
    </row>
    <row r="65" spans="1:5" ht="11.25">
      <c r="A65" s="9" t="s">
        <v>52</v>
      </c>
      <c r="B65" s="3"/>
      <c r="C65" s="19">
        <f>(C42/0.75)/(C41/0.75)</f>
        <v>0.3916125221500295</v>
      </c>
      <c r="D65" s="19">
        <f>(D42/0.75)/(D41/0.75)</f>
        <v>0.5586206896551724</v>
      </c>
      <c r="E65" s="19">
        <f>(E42/0.75)/(E41/0.75)</f>
        <v>0.6971153846153847</v>
      </c>
    </row>
    <row r="66" spans="1:5" ht="11.25">
      <c r="A66" s="2" t="s">
        <v>53</v>
      </c>
      <c r="B66" s="2"/>
      <c r="C66" s="23" t="s">
        <v>46</v>
      </c>
      <c r="D66" s="23" t="s">
        <v>46</v>
      </c>
      <c r="E66" s="22" t="s">
        <v>46</v>
      </c>
    </row>
    <row r="67" spans="1:5" ht="11.25">
      <c r="A67" s="7" t="s">
        <v>54</v>
      </c>
      <c r="B67" s="3"/>
      <c r="C67" s="3"/>
      <c r="E67" s="14"/>
    </row>
    <row r="68" spans="1:5" ht="11.25">
      <c r="A68" s="9" t="s">
        <v>55</v>
      </c>
      <c r="B68" s="3"/>
      <c r="C68" s="3">
        <v>46</v>
      </c>
      <c r="D68" s="9">
        <v>3</v>
      </c>
      <c r="E68" s="3">
        <v>3</v>
      </c>
    </row>
    <row r="69" spans="1:5" ht="11.25">
      <c r="A69" s="9" t="s">
        <v>56</v>
      </c>
      <c r="B69" s="3"/>
      <c r="C69" s="3">
        <v>1</v>
      </c>
      <c r="D69" s="9">
        <v>1</v>
      </c>
      <c r="E69" s="3">
        <v>1</v>
      </c>
    </row>
    <row r="70" spans="1:5" ht="11.25">
      <c r="A70" s="9" t="s">
        <v>57</v>
      </c>
      <c r="B70" s="3"/>
      <c r="C70" s="10">
        <f>C16/C68</f>
        <v>1326.9782608695652</v>
      </c>
      <c r="D70" s="10">
        <f>D16/D68</f>
        <v>8460.333333333334</v>
      </c>
      <c r="E70" s="10">
        <f>E16/E68</f>
        <v>3206.6666666666665</v>
      </c>
    </row>
    <row r="71" spans="1:5" ht="11.25">
      <c r="A71" s="9" t="s">
        <v>58</v>
      </c>
      <c r="B71" s="3"/>
      <c r="C71" s="10">
        <f>+C20/C68</f>
        <v>1631.695652173913</v>
      </c>
      <c r="D71" s="10">
        <f>+D20/D68</f>
        <v>9874.666666666666</v>
      </c>
      <c r="E71" s="10">
        <f>+E20/E68</f>
        <v>4381.666666666667</v>
      </c>
    </row>
    <row r="72" spans="1:5" ht="11.25">
      <c r="A72" s="2" t="s">
        <v>59</v>
      </c>
      <c r="B72" s="2"/>
      <c r="C72" s="13">
        <f>+C44/C68</f>
        <v>9.108695652173912</v>
      </c>
      <c r="D72" s="13">
        <f>+D44/D68</f>
        <v>21.666666666666668</v>
      </c>
      <c r="E72" s="13">
        <f>+E44/E68</f>
        <v>-11.333333333333334</v>
      </c>
    </row>
    <row r="73" spans="1:5" ht="11.25">
      <c r="A73" s="7" t="s">
        <v>60</v>
      </c>
      <c r="B73" s="14"/>
      <c r="C73" s="3"/>
      <c r="E73" s="3"/>
    </row>
    <row r="74" spans="1:5" ht="11.25">
      <c r="A74" s="9" t="s">
        <v>61</v>
      </c>
      <c r="B74" s="3"/>
      <c r="C74" s="24" t="s">
        <v>20</v>
      </c>
      <c r="D74" s="24" t="s">
        <v>20</v>
      </c>
      <c r="E74" s="24" t="s">
        <v>20</v>
      </c>
    </row>
    <row r="75" spans="1:5" ht="11.25">
      <c r="A75" s="9" t="s">
        <v>62</v>
      </c>
      <c r="B75" s="3"/>
      <c r="C75" s="24" t="s">
        <v>20</v>
      </c>
      <c r="D75" s="24" t="s">
        <v>20</v>
      </c>
      <c r="E75" s="24" t="s">
        <v>20</v>
      </c>
    </row>
    <row r="76" spans="2:5" ht="11.25">
      <c r="B76" s="3" t="s">
        <v>11</v>
      </c>
      <c r="C76" s="24" t="s">
        <v>20</v>
      </c>
      <c r="D76" s="24" t="s">
        <v>20</v>
      </c>
      <c r="E76" s="24" t="s">
        <v>20</v>
      </c>
    </row>
    <row r="77" spans="2:5" ht="11.25">
      <c r="B77" s="3" t="s">
        <v>12</v>
      </c>
      <c r="C77" s="24" t="s">
        <v>20</v>
      </c>
      <c r="D77" s="24" t="s">
        <v>20</v>
      </c>
      <c r="E77" s="24" t="s">
        <v>20</v>
      </c>
    </row>
    <row r="78" spans="1:5" ht="11.25">
      <c r="A78" s="9" t="s">
        <v>63</v>
      </c>
      <c r="B78" s="3"/>
      <c r="C78" s="24" t="s">
        <v>20</v>
      </c>
      <c r="D78" s="24" t="s">
        <v>20</v>
      </c>
      <c r="E78" s="24" t="s">
        <v>20</v>
      </c>
    </row>
    <row r="79" spans="2:5" ht="11.25">
      <c r="B79" s="3" t="s">
        <v>11</v>
      </c>
      <c r="C79" s="24" t="s">
        <v>20</v>
      </c>
      <c r="D79" s="24" t="s">
        <v>20</v>
      </c>
      <c r="E79" s="24" t="s">
        <v>20</v>
      </c>
    </row>
    <row r="80" spans="2:5" ht="11.25">
      <c r="B80" s="3" t="s">
        <v>12</v>
      </c>
      <c r="C80" s="24" t="s">
        <v>20</v>
      </c>
      <c r="D80" s="24" t="s">
        <v>20</v>
      </c>
      <c r="E80" s="24" t="s">
        <v>20</v>
      </c>
    </row>
    <row r="81" spans="1:5" ht="11.25">
      <c r="A81" s="9" t="s">
        <v>64</v>
      </c>
      <c r="B81" s="3"/>
      <c r="C81" s="24" t="s">
        <v>20</v>
      </c>
      <c r="D81" s="24" t="s">
        <v>20</v>
      </c>
      <c r="E81" s="24" t="s">
        <v>20</v>
      </c>
    </row>
    <row r="82" spans="1:5" ht="11.25">
      <c r="A82" s="2" t="s">
        <v>65</v>
      </c>
      <c r="B82" s="2"/>
      <c r="C82" s="25" t="s">
        <v>20</v>
      </c>
      <c r="D82" s="25" t="s">
        <v>20</v>
      </c>
      <c r="E82" s="25" t="s">
        <v>20</v>
      </c>
    </row>
  </sheetData>
  <sheetProtection/>
  <mergeCells count="5">
    <mergeCell ref="C11:E11"/>
    <mergeCell ref="A6:E6"/>
    <mergeCell ref="A7:E7"/>
    <mergeCell ref="A8:E8"/>
    <mergeCell ref="A9:E9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2017-06-16T15:58:45Z</dcterms:created>
  <dcterms:modified xsi:type="dcterms:W3CDTF">2017-06-16T16:53:11Z</dcterms:modified>
  <cp:category/>
  <cp:version/>
  <cp:contentType/>
  <cp:contentStatus/>
</cp:coreProperties>
</file>