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ES. BANK" sheetId="1" r:id="rId1"/>
  </sheets>
  <definedNames/>
  <calcPr fullCalcOnLoad="1"/>
</workbook>
</file>

<file path=xl/sharedStrings.xml><?xml version="1.0" encoding="utf-8"?>
<sst xmlns="http://schemas.openxmlformats.org/spreadsheetml/2006/main" count="162" uniqueCount="67">
  <si>
    <t xml:space="preserve"> CUADRO No. 19-21</t>
  </si>
  <si>
    <t>E.S. BANK PANAMA,S.A.</t>
  </si>
  <si>
    <t>ESTADISTICA FINANCIERA. TRIMESTRES 2001 Y 2002</t>
  </si>
  <si>
    <t>(En miles de balboas)</t>
  </si>
  <si>
    <t xml:space="preserve">Diciembre </t>
  </si>
  <si>
    <t>Septiembre</t>
  </si>
  <si>
    <t>Junio</t>
  </si>
  <si>
    <t>Marzo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</si>
  <si>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</si>
  <si>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</si>
  <si>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</si>
  <si>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</si>
  <si>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</si>
  <si>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</si>
  <si>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</si>
  <si>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</si>
  <si>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</si>
  <si>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</si>
  <si>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</si>
  <si>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</si>
  <si>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</si>
  <si>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N/A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</si>
  <si>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</si>
  <si>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</si>
  <si>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</si>
  <si>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</si>
  <si>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</si>
  <si>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</si>
  <si>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</si>
  <si>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</si>
  <si>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</si>
  <si>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</si>
  <si>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</si>
  <si>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</si>
  <si>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Préstamos para Provisiones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</si>
  <si>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</si>
  <si>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</si>
  <si>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</si>
  <si>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</si>
  <si>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</si>
  <si>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</si>
  <si>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</si>
  <si>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</si>
  <si>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</si>
  <si>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</si>
  <si>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</si>
  <si>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</si>
  <si>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N.A.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</si>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</sst>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0" xfId="46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201" fontId="3" fillId="0" borderId="0" xfId="46" applyNumberFormat="1" applyFont="1" applyBorder="1" applyAlignment="1">
      <alignment horizontal="right"/>
    </xf>
    <xf numFmtId="201" fontId="3" fillId="0" borderId="10" xfId="46" applyNumberFormat="1" applyFont="1" applyBorder="1" applyAlignment="1">
      <alignment horizontal="right"/>
    </xf>
    <xf numFmtId="201" fontId="3" fillId="0" borderId="12" xfId="46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 horizontal="right"/>
    </xf>
    <xf numFmtId="10" fontId="3" fillId="0" borderId="10" xfId="52" applyNumberFormat="1" applyFont="1" applyFill="1" applyBorder="1" applyAlignment="1">
      <alignment horizontal="right"/>
    </xf>
    <xf numFmtId="43" fontId="3" fillId="0" borderId="0" xfId="46" applyFont="1" applyBorder="1" applyAlignment="1">
      <alignment horizontal="right"/>
    </xf>
    <xf numFmtId="43" fontId="3" fillId="0" borderId="10" xfId="46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2181225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H78"/>
  <sheetViews>
    <sheetView tabSelected="1" zoomScalePageLayoutView="0" workbookViewId="0" topLeftCell="A1">
      <selection activeCell="G2" sqref="G2"/>
    </sheetView>
  </sheetViews>
  <sheetFormatPr defaultColWidth="11.421875" defaultRowHeight="12.75"/>
  <cols>
    <col min="1" max="1" width="6.57421875" style="9" customWidth="1"/>
    <col min="2" max="2" width="39.57421875" style="9" customWidth="1"/>
    <col min="3" max="3" width="8.7109375" style="9" customWidth="1"/>
    <col min="4" max="4" width="9.421875" style="9" customWidth="1"/>
    <col min="5" max="5" width="8.7109375" style="9" customWidth="1"/>
    <col min="6" max="6" width="9.00390625" style="9" customWidth="1"/>
    <col min="7" max="16384" width="11.421875" style="1" customWidth="1"/>
  </cols>
  <sheetData>
    <row r="1" spans="2:6" ht="11.25">
      <c r="B1" s="24"/>
      <c r="C1" s="24"/>
      <c r="D1" s="24" t="s">
        <v>0</v>
      </c>
      <c r="E1" s="24"/>
      <c r="F1" s="24"/>
    </row>
    <row r="2" spans="2:6" ht="11.25">
      <c r="B2" s="24"/>
      <c r="C2" s="24"/>
      <c r="D2" s="24" t="s">
        <v>1</v>
      </c>
      <c r="E2" s="24"/>
      <c r="F2" s="24"/>
    </row>
    <row r="3" spans="2:6" ht="11.25">
      <c r="B3" s="24"/>
      <c r="C3" s="24"/>
      <c r="D3" s="24" t="s">
        <v>2</v>
      </c>
      <c r="E3" s="24"/>
      <c r="F3" s="24"/>
    </row>
    <row r="4" spans="1:6" ht="11.25">
      <c r="A4" s="1"/>
      <c r="B4" s="25"/>
      <c r="C4" s="25"/>
      <c r="D4" s="25" t="s">
        <v>3</v>
      </c>
      <c r="E4" s="25"/>
      <c r="F4" s="25"/>
    </row>
    <row r="5" spans="1:6" ht="11.25">
      <c r="A5" s="25"/>
      <c r="B5" s="25"/>
      <c r="C5" s="25"/>
      <c r="D5" s="25"/>
      <c r="E5" s="25"/>
      <c r="F5" s="25"/>
    </row>
    <row r="6" spans="1:6" ht="11.25">
      <c r="A6" s="26"/>
      <c r="B6" s="26"/>
      <c r="C6" s="26"/>
      <c r="D6" s="26"/>
      <c r="E6" s="26"/>
      <c r="F6" s="26"/>
    </row>
    <row r="7" spans="1:6" ht="12.75" customHeight="1">
      <c r="A7" s="3"/>
      <c r="B7" s="3"/>
      <c r="C7" s="27">
        <v>2002</v>
      </c>
      <c r="D7" s="27"/>
      <c r="E7" s="27"/>
      <c r="F7" s="27"/>
    </row>
    <row r="8" spans="1:6" ht="11.25">
      <c r="A8" s="4"/>
      <c r="B8" s="4"/>
      <c r="C8" s="4" t="s">
        <v>4</v>
      </c>
      <c r="D8" s="5" t="s">
        <v>5</v>
      </c>
      <c r="E8" s="5" t="s">
        <v>6</v>
      </c>
      <c r="F8" s="5" t="s">
        <v>7</v>
      </c>
    </row>
    <row r="9" spans="1:6" ht="11.25">
      <c r="A9" s="6" t="s">
        <v>8</v>
      </c>
      <c r="B9" s="6"/>
      <c r="C9" s="6"/>
      <c r="D9" s="7"/>
      <c r="E9" s="7"/>
      <c r="F9" s="8"/>
    </row>
    <row r="10" spans="1:6" ht="11.25">
      <c r="A10" s="9" t="s">
        <v>9</v>
      </c>
      <c r="C10" s="10">
        <v>268832</v>
      </c>
      <c r="D10" s="11">
        <v>172069</v>
      </c>
      <c r="E10" s="11">
        <v>107448</v>
      </c>
      <c r="F10" s="11">
        <v>162188</v>
      </c>
    </row>
    <row r="11" spans="1:6" ht="11.25">
      <c r="A11" s="9" t="s">
        <v>10</v>
      </c>
      <c r="C11" s="10">
        <v>7037</v>
      </c>
      <c r="D11" s="11">
        <v>2709</v>
      </c>
      <c r="E11" s="11">
        <v>2849</v>
      </c>
      <c r="F11" s="11">
        <v>2819</v>
      </c>
    </row>
    <row r="12" spans="1:6" ht="11.25">
      <c r="A12" s="9" t="s">
        <v>11</v>
      </c>
      <c r="C12" s="11">
        <f>C13+C14</f>
        <v>260021</v>
      </c>
      <c r="D12" s="11">
        <f>D13+D14</f>
        <v>168912</v>
      </c>
      <c r="E12" s="11">
        <f>E13+E14</f>
        <v>104258</v>
      </c>
      <c r="F12" s="11">
        <f>F13+F14</f>
        <v>158988</v>
      </c>
    </row>
    <row r="13" spans="2:6" ht="11.25">
      <c r="B13" s="9" t="s">
        <v>12</v>
      </c>
      <c r="C13" s="10"/>
      <c r="D13" s="11"/>
      <c r="E13" s="11"/>
      <c r="F13" s="11"/>
    </row>
    <row r="14" spans="2:6" ht="11.25">
      <c r="B14" s="9" t="s">
        <v>13</v>
      </c>
      <c r="C14" s="10">
        <v>260021</v>
      </c>
      <c r="D14" s="11">
        <v>168912</v>
      </c>
      <c r="E14" s="11">
        <v>104258</v>
      </c>
      <c r="F14" s="11">
        <v>158988</v>
      </c>
    </row>
    <row r="15" spans="1:6" ht="11.25">
      <c r="A15" s="9" t="s">
        <v>14</v>
      </c>
      <c r="C15" s="10">
        <v>1200</v>
      </c>
      <c r="D15" s="11">
        <v>0</v>
      </c>
      <c r="E15" s="11">
        <v>0</v>
      </c>
      <c r="F15" s="11">
        <v>0</v>
      </c>
    </row>
    <row r="16" spans="1:6" ht="11.25">
      <c r="A16" s="9" t="s">
        <v>15</v>
      </c>
      <c r="C16" s="11">
        <f>C17+C21</f>
        <v>125139</v>
      </c>
      <c r="D16" s="11">
        <f>D17+D21</f>
        <v>61</v>
      </c>
      <c r="E16" s="11">
        <f>E17+E21</f>
        <v>320</v>
      </c>
      <c r="F16" s="11">
        <f>F17+F21</f>
        <v>264</v>
      </c>
    </row>
    <row r="17" spans="2:6" ht="11.25">
      <c r="B17" s="9" t="s">
        <v>12</v>
      </c>
      <c r="C17" s="11">
        <f>SUM(C18:C20)</f>
        <v>0</v>
      </c>
      <c r="D17" s="11">
        <f>SUM(D18:D20)</f>
        <v>0</v>
      </c>
      <c r="E17" s="11">
        <f>SUM(E18:E20)</f>
        <v>0</v>
      </c>
      <c r="F17" s="11"/>
    </row>
    <row r="18" spans="2:6" ht="11.25">
      <c r="B18" s="9" t="s">
        <v>16</v>
      </c>
      <c r="C18" s="11">
        <v>0</v>
      </c>
      <c r="D18" s="11">
        <v>0</v>
      </c>
      <c r="E18" s="11">
        <v>0</v>
      </c>
      <c r="F18" s="11">
        <v>0</v>
      </c>
    </row>
    <row r="19" spans="2:6" ht="11.25">
      <c r="B19" s="9" t="s">
        <v>17</v>
      </c>
      <c r="C19" s="11">
        <v>0</v>
      </c>
      <c r="D19" s="11">
        <v>0</v>
      </c>
      <c r="E19" s="11">
        <v>0</v>
      </c>
      <c r="F19" s="11">
        <v>0</v>
      </c>
    </row>
    <row r="20" spans="2:6" ht="11.25">
      <c r="B20" s="9" t="s">
        <v>18</v>
      </c>
      <c r="C20" s="11">
        <v>0</v>
      </c>
      <c r="D20" s="11">
        <v>0</v>
      </c>
      <c r="E20" s="11">
        <v>0</v>
      </c>
      <c r="F20" s="11">
        <v>0</v>
      </c>
    </row>
    <row r="21" spans="2:6" ht="11.25">
      <c r="B21" s="9" t="s">
        <v>13</v>
      </c>
      <c r="C21" s="11">
        <f>SUM(C22:C24)</f>
        <v>125139</v>
      </c>
      <c r="D21" s="11">
        <f>SUM(D22:D24)</f>
        <v>61</v>
      </c>
      <c r="E21" s="11">
        <f>SUM(E22:E24)</f>
        <v>320</v>
      </c>
      <c r="F21" s="11">
        <f>SUM(F22:F24)</f>
        <v>264</v>
      </c>
    </row>
    <row r="22" spans="2:6" ht="11.25">
      <c r="B22" s="9" t="s">
        <v>16</v>
      </c>
      <c r="C22" s="11"/>
      <c r="D22" s="11"/>
      <c r="E22" s="11"/>
      <c r="F22" s="11"/>
    </row>
    <row r="23" spans="2:6" ht="11.25">
      <c r="B23" s="9" t="s">
        <v>17</v>
      </c>
      <c r="C23" s="11">
        <v>0</v>
      </c>
      <c r="D23" s="11">
        <v>0</v>
      </c>
      <c r="E23" s="11">
        <v>0</v>
      </c>
      <c r="F23" s="11">
        <v>0</v>
      </c>
    </row>
    <row r="24" spans="2:6" ht="11.25">
      <c r="B24" s="9" t="s">
        <v>18</v>
      </c>
      <c r="C24" s="10">
        <v>125139</v>
      </c>
      <c r="D24" s="11">
        <v>61</v>
      </c>
      <c r="E24" s="11">
        <v>320</v>
      </c>
      <c r="F24" s="11">
        <v>264</v>
      </c>
    </row>
    <row r="25" spans="1:6" ht="11.25">
      <c r="A25" s="3" t="s">
        <v>19</v>
      </c>
      <c r="B25" s="3"/>
      <c r="C25" s="12">
        <v>7465</v>
      </c>
      <c r="D25" s="12">
        <v>1482</v>
      </c>
      <c r="E25" s="12">
        <v>1799</v>
      </c>
      <c r="F25" s="12">
        <v>2875</v>
      </c>
    </row>
    <row r="26" spans="1:6" ht="11.25">
      <c r="A26" s="6" t="s">
        <v>20</v>
      </c>
      <c r="C26" s="13"/>
      <c r="D26" s="14"/>
      <c r="E26" s="11"/>
      <c r="F26" s="13"/>
    </row>
    <row r="27" spans="1:6" ht="11.25">
      <c r="A27" s="9" t="s">
        <v>9</v>
      </c>
      <c r="C27" s="15" t="s">
        <v>21</v>
      </c>
      <c r="D27" s="15" t="s">
        <v>21</v>
      </c>
      <c r="E27" s="15" t="s">
        <v>21</v>
      </c>
      <c r="F27" s="15" t="s">
        <v>21</v>
      </c>
    </row>
    <row r="28" spans="1:6" ht="11.25">
      <c r="A28" s="9" t="s">
        <v>22</v>
      </c>
      <c r="C28" s="15" t="s">
        <v>21</v>
      </c>
      <c r="D28" s="15" t="s">
        <v>21</v>
      </c>
      <c r="E28" s="15" t="s">
        <v>21</v>
      </c>
      <c r="F28" s="15" t="s">
        <v>21</v>
      </c>
    </row>
    <row r="29" spans="2:6" ht="11.25">
      <c r="B29" s="9" t="s">
        <v>11</v>
      </c>
      <c r="C29" s="15" t="s">
        <v>21</v>
      </c>
      <c r="D29" s="15" t="s">
        <v>21</v>
      </c>
      <c r="E29" s="15" t="s">
        <v>21</v>
      </c>
      <c r="F29" s="15" t="s">
        <v>21</v>
      </c>
    </row>
    <row r="30" spans="2:6" ht="11.25">
      <c r="B30" s="9" t="s">
        <v>14</v>
      </c>
      <c r="C30" s="15" t="s">
        <v>21</v>
      </c>
      <c r="D30" s="15" t="s">
        <v>21</v>
      </c>
      <c r="E30" s="15" t="s">
        <v>21</v>
      </c>
      <c r="F30" s="15" t="s">
        <v>21</v>
      </c>
    </row>
    <row r="31" spans="1:6" ht="11.25">
      <c r="A31" s="3" t="s">
        <v>19</v>
      </c>
      <c r="B31" s="3"/>
      <c r="C31" s="16" t="s">
        <v>21</v>
      </c>
      <c r="D31" s="16" t="s">
        <v>21</v>
      </c>
      <c r="E31" s="16" t="s">
        <v>21</v>
      </c>
      <c r="F31" s="16" t="s">
        <v>21</v>
      </c>
    </row>
    <row r="32" spans="1:6" ht="11.25">
      <c r="A32" s="6" t="s">
        <v>23</v>
      </c>
      <c r="D32" s="13"/>
      <c r="E32" s="17"/>
      <c r="F32" s="13"/>
    </row>
    <row r="33" spans="1:6" ht="11.25">
      <c r="A33" s="9" t="s">
        <v>24</v>
      </c>
      <c r="C33" s="10">
        <v>3718</v>
      </c>
      <c r="D33" s="11">
        <v>1953</v>
      </c>
      <c r="E33" s="11">
        <v>401</v>
      </c>
      <c r="F33" s="11">
        <v>71</v>
      </c>
    </row>
    <row r="34" spans="1:6" ht="11.25">
      <c r="A34" s="9" t="s">
        <v>25</v>
      </c>
      <c r="C34" s="10">
        <v>3312</v>
      </c>
      <c r="D34" s="11">
        <v>1741</v>
      </c>
      <c r="E34" s="11">
        <v>371</v>
      </c>
      <c r="F34" s="11">
        <v>58</v>
      </c>
    </row>
    <row r="35" spans="1:6" ht="11.25">
      <c r="A35" s="9" t="s">
        <v>26</v>
      </c>
      <c r="C35" s="10">
        <f>+C33-C34</f>
        <v>406</v>
      </c>
      <c r="D35" s="11">
        <f>+D33-D34</f>
        <v>212</v>
      </c>
      <c r="E35" s="11">
        <f>+E33-E34</f>
        <v>30</v>
      </c>
      <c r="F35" s="11">
        <f>+F33-F34</f>
        <v>13</v>
      </c>
    </row>
    <row r="36" spans="1:6" ht="11.25">
      <c r="A36" s="9" t="s">
        <v>27</v>
      </c>
      <c r="C36" s="10">
        <v>0</v>
      </c>
      <c r="D36" s="11">
        <v>0</v>
      </c>
      <c r="E36" s="11">
        <v>0</v>
      </c>
      <c r="F36" s="11">
        <v>0</v>
      </c>
    </row>
    <row r="37" spans="1:6" ht="11.25">
      <c r="A37" s="9" t="s">
        <v>28</v>
      </c>
      <c r="C37" s="10">
        <v>406</v>
      </c>
      <c r="D37" s="11">
        <f>+D36+D35</f>
        <v>212</v>
      </c>
      <c r="E37" s="11">
        <f>+E36+E35</f>
        <v>30</v>
      </c>
      <c r="F37" s="11">
        <f>+F35+F36</f>
        <v>13</v>
      </c>
    </row>
    <row r="38" spans="1:6" ht="11.25">
      <c r="A38" s="9" t="s">
        <v>29</v>
      </c>
      <c r="C38" s="10">
        <v>464</v>
      </c>
      <c r="D38" s="11">
        <v>365</v>
      </c>
      <c r="E38" s="11">
        <v>189</v>
      </c>
      <c r="F38" s="11">
        <v>137</v>
      </c>
    </row>
    <row r="39" spans="1:6" ht="11.25">
      <c r="A39" s="9" t="s">
        <v>30</v>
      </c>
      <c r="C39" s="10">
        <f>+C37-C38</f>
        <v>-58</v>
      </c>
      <c r="D39" s="11">
        <f>+D37-D38</f>
        <v>-153</v>
      </c>
      <c r="E39" s="11">
        <f>+E37-E38</f>
        <v>-159</v>
      </c>
      <c r="F39" s="11">
        <f>+F37-F38</f>
        <v>-124</v>
      </c>
    </row>
    <row r="40" spans="1:6" ht="11.25">
      <c r="A40" s="3" t="s">
        <v>31</v>
      </c>
      <c r="B40" s="3"/>
      <c r="C40" s="12">
        <f>+C39-2600</f>
        <v>-2658</v>
      </c>
      <c r="D40" s="12">
        <f>+D39-1487</f>
        <v>-1640</v>
      </c>
      <c r="E40" s="12">
        <f>+E39</f>
        <v>-159</v>
      </c>
      <c r="F40" s="12">
        <v>-124</v>
      </c>
    </row>
    <row r="41" spans="1:6" ht="11.25">
      <c r="A41" s="8" t="s">
        <v>32</v>
      </c>
      <c r="B41" s="13"/>
      <c r="C41" s="14"/>
      <c r="D41" s="14"/>
      <c r="E41" s="11"/>
      <c r="F41" s="13"/>
    </row>
    <row r="42" spans="1:6" ht="11.25">
      <c r="A42" s="14" t="s">
        <v>33</v>
      </c>
      <c r="B42" s="14"/>
      <c r="C42" s="11">
        <v>0</v>
      </c>
      <c r="D42" s="11">
        <v>0</v>
      </c>
      <c r="E42" s="11">
        <v>0</v>
      </c>
      <c r="F42" s="11">
        <v>0</v>
      </c>
    </row>
    <row r="43" spans="1:6" ht="11.25">
      <c r="A43" s="14" t="s">
        <v>34</v>
      </c>
      <c r="B43" s="14"/>
      <c r="C43" s="11">
        <v>2600</v>
      </c>
      <c r="D43" s="11">
        <v>1487</v>
      </c>
      <c r="E43" s="11">
        <v>0</v>
      </c>
      <c r="F43" s="11">
        <v>0</v>
      </c>
    </row>
    <row r="44" spans="1:6" ht="11.25">
      <c r="A44" s="14" t="s">
        <v>35</v>
      </c>
      <c r="B44" s="14"/>
      <c r="C44" s="18">
        <f>C42/C12</f>
        <v>0</v>
      </c>
      <c r="D44" s="18">
        <f>D42/D12</f>
        <v>0</v>
      </c>
      <c r="E44" s="18">
        <v>0</v>
      </c>
      <c r="F44" s="18">
        <v>0</v>
      </c>
    </row>
    <row r="45" spans="1:6" ht="11.25">
      <c r="A45" s="14" t="s">
        <v>36</v>
      </c>
      <c r="B45" s="14"/>
      <c r="C45" s="18">
        <v>0</v>
      </c>
      <c r="D45" s="18">
        <v>0</v>
      </c>
      <c r="E45" s="18">
        <v>0</v>
      </c>
      <c r="F45" s="18">
        <v>0</v>
      </c>
    </row>
    <row r="46" spans="1:6" ht="11.25">
      <c r="A46" s="3" t="s">
        <v>37</v>
      </c>
      <c r="B46" s="3"/>
      <c r="C46" s="19">
        <f>C43/C12</f>
        <v>0.009999192372923725</v>
      </c>
      <c r="D46" s="19">
        <f>D43/D12</f>
        <v>0.008803400587288056</v>
      </c>
      <c r="E46" s="19">
        <v>0</v>
      </c>
      <c r="F46" s="19">
        <v>0</v>
      </c>
    </row>
    <row r="47" spans="1:6" ht="11.25">
      <c r="A47" s="6" t="s">
        <v>38</v>
      </c>
      <c r="D47" s="14"/>
      <c r="E47" s="11"/>
      <c r="F47" s="14"/>
    </row>
    <row r="48" spans="1:6" ht="11.25">
      <c r="A48" s="9" t="s">
        <v>39</v>
      </c>
      <c r="C48" s="18">
        <f>+C25/C12</f>
        <v>0.02870921963995216</v>
      </c>
      <c r="D48" s="18">
        <f>+D25/D12</f>
        <v>0.008773799374822392</v>
      </c>
      <c r="E48" s="18">
        <f>+E25/E12</f>
        <v>0.017255270578756546</v>
      </c>
      <c r="F48" s="18">
        <f>+F25/F12</f>
        <v>0.018083125770498403</v>
      </c>
    </row>
    <row r="49" spans="1:6" ht="11.25">
      <c r="A49" s="3" t="s">
        <v>40</v>
      </c>
      <c r="B49" s="3"/>
      <c r="C49" s="19">
        <f>C25/(C12+C15)</f>
        <v>0.028577334900333436</v>
      </c>
      <c r="D49" s="19">
        <f>D25/(D12+D15)</f>
        <v>0.008773799374822392</v>
      </c>
      <c r="E49" s="19">
        <f>E25/(E12+E15)</f>
        <v>0.017255270578756546</v>
      </c>
      <c r="F49" s="19">
        <f>+F25/(F12+F15)</f>
        <v>0.018083125770498403</v>
      </c>
    </row>
    <row r="50" spans="1:6" ht="11.25">
      <c r="A50" s="6" t="s">
        <v>41</v>
      </c>
      <c r="D50" s="11"/>
      <c r="E50" s="17"/>
      <c r="F50" s="13"/>
    </row>
    <row r="51" spans="1:6" ht="11.25">
      <c r="A51" s="9" t="s">
        <v>42</v>
      </c>
      <c r="C51" s="18">
        <f>C11/C16</f>
        <v>0.05623346838315793</v>
      </c>
      <c r="D51" s="18">
        <f>D11/D16</f>
        <v>44.40983606557377</v>
      </c>
      <c r="E51" s="18">
        <f>E11/E16</f>
        <v>8.903125</v>
      </c>
      <c r="F51" s="18">
        <v>0</v>
      </c>
    </row>
    <row r="52" spans="1:6" ht="11.25">
      <c r="A52" s="9" t="s">
        <v>43</v>
      </c>
      <c r="C52" s="18">
        <f>C11/C10</f>
        <v>0.02617619926199262</v>
      </c>
      <c r="D52" s="18">
        <f>D11/D10</f>
        <v>0.015743684219702563</v>
      </c>
      <c r="E52" s="18">
        <f>E11/E10</f>
        <v>0.026515151515151516</v>
      </c>
      <c r="F52" s="18">
        <f>F11/F10</f>
        <v>0.017381063950477223</v>
      </c>
    </row>
    <row r="53" spans="1:6" ht="11.25">
      <c r="A53" s="3" t="s">
        <v>44</v>
      </c>
      <c r="B53" s="3"/>
      <c r="C53" s="19">
        <f>(C11+C15)/C16</f>
        <v>0.06582280504079463</v>
      </c>
      <c r="D53" s="19">
        <f>(D11+D15)/D16</f>
        <v>44.40983606557377</v>
      </c>
      <c r="E53" s="19">
        <f>(E11+E15)/E16</f>
        <v>8.903125</v>
      </c>
      <c r="F53" s="19">
        <v>0</v>
      </c>
    </row>
    <row r="54" spans="1:8" ht="11.25">
      <c r="A54" s="6" t="s">
        <v>45</v>
      </c>
      <c r="D54" s="11"/>
      <c r="E54" s="17"/>
      <c r="F54" s="14"/>
      <c r="H54" s="2"/>
    </row>
    <row r="55" spans="1:6" ht="11.25">
      <c r="A55" s="9" t="s">
        <v>46</v>
      </c>
      <c r="B55" s="14"/>
      <c r="C55" s="20" t="s">
        <v>47</v>
      </c>
      <c r="D55" s="20" t="s">
        <v>47</v>
      </c>
      <c r="E55" s="20" t="s">
        <v>47</v>
      </c>
      <c r="F55" s="20" t="s">
        <v>47</v>
      </c>
    </row>
    <row r="56" spans="1:6" ht="11.25">
      <c r="A56" s="9" t="s">
        <v>48</v>
      </c>
      <c r="B56" s="14"/>
      <c r="C56" s="20" t="s">
        <v>47</v>
      </c>
      <c r="D56" s="20" t="s">
        <v>47</v>
      </c>
      <c r="E56" s="20" t="s">
        <v>47</v>
      </c>
      <c r="F56" s="20" t="s">
        <v>47</v>
      </c>
    </row>
    <row r="57" spans="1:6" ht="11.25">
      <c r="A57" s="9" t="s">
        <v>49</v>
      </c>
      <c r="B57" s="14"/>
      <c r="C57" s="20" t="s">
        <v>47</v>
      </c>
      <c r="D57" s="20" t="s">
        <v>47</v>
      </c>
      <c r="E57" s="20" t="s">
        <v>47</v>
      </c>
      <c r="F57" s="20" t="s">
        <v>47</v>
      </c>
    </row>
    <row r="58" spans="1:6" ht="11.25">
      <c r="A58" s="9" t="s">
        <v>50</v>
      </c>
      <c r="B58" s="14"/>
      <c r="C58" s="20" t="s">
        <v>47</v>
      </c>
      <c r="D58" s="20" t="s">
        <v>47</v>
      </c>
      <c r="E58" s="20" t="s">
        <v>47</v>
      </c>
      <c r="F58" s="20" t="s">
        <v>47</v>
      </c>
    </row>
    <row r="59" spans="1:6" ht="11.25">
      <c r="A59" s="9" t="s">
        <v>51</v>
      </c>
      <c r="B59" s="14"/>
      <c r="C59" s="20" t="s">
        <v>47</v>
      </c>
      <c r="D59" s="20" t="s">
        <v>47</v>
      </c>
      <c r="E59" s="20" t="s">
        <v>47</v>
      </c>
      <c r="F59" s="20" t="s">
        <v>47</v>
      </c>
    </row>
    <row r="60" spans="1:6" ht="11.25">
      <c r="A60" s="9" t="s">
        <v>52</v>
      </c>
      <c r="B60" s="14"/>
      <c r="C60" s="20" t="s">
        <v>47</v>
      </c>
      <c r="D60" s="20" t="s">
        <v>47</v>
      </c>
      <c r="E60" s="20" t="s">
        <v>47</v>
      </c>
      <c r="F60" s="20" t="s">
        <v>47</v>
      </c>
    </row>
    <row r="61" spans="1:6" ht="11.25">
      <c r="A61" s="9" t="s">
        <v>53</v>
      </c>
      <c r="B61" s="14"/>
      <c r="C61" s="18">
        <f>(C38/0.75)/(C37/0.75)</f>
        <v>1.1428571428571428</v>
      </c>
      <c r="D61" s="18">
        <f>(D38/0.75)/(D37/0.75)</f>
        <v>1.721698113207547</v>
      </c>
      <c r="E61" s="18">
        <f>(E38/0.5)/(E37/0.5)</f>
        <v>6.3</v>
      </c>
      <c r="F61" s="18">
        <f>(F38/0.5)/(F37/0.5)</f>
        <v>10.538461538461538</v>
      </c>
    </row>
    <row r="62" spans="1:6" ht="11.25">
      <c r="A62" s="3" t="s">
        <v>54</v>
      </c>
      <c r="B62" s="3"/>
      <c r="C62" s="21" t="s">
        <v>47</v>
      </c>
      <c r="D62" s="21" t="s">
        <v>47</v>
      </c>
      <c r="E62" s="21" t="s">
        <v>47</v>
      </c>
      <c r="F62" s="21" t="s">
        <v>47</v>
      </c>
    </row>
    <row r="63" spans="1:6" ht="11.25">
      <c r="A63" s="6" t="s">
        <v>55</v>
      </c>
      <c r="D63" s="14"/>
      <c r="E63" s="17"/>
      <c r="F63" s="14"/>
    </row>
    <row r="64" spans="1:6" ht="11.25">
      <c r="A64" s="9" t="s">
        <v>56</v>
      </c>
      <c r="C64" s="9">
        <v>3</v>
      </c>
      <c r="D64" s="11">
        <v>3</v>
      </c>
      <c r="E64" s="11">
        <v>3</v>
      </c>
      <c r="F64" s="14">
        <v>3</v>
      </c>
    </row>
    <row r="65" spans="1:6" ht="11.25">
      <c r="A65" s="9" t="s">
        <v>57</v>
      </c>
      <c r="C65" s="9">
        <v>1</v>
      </c>
      <c r="D65" s="11">
        <v>1</v>
      </c>
      <c r="E65" s="11">
        <v>1</v>
      </c>
      <c r="F65" s="14">
        <v>1</v>
      </c>
    </row>
    <row r="66" spans="1:6" ht="11.25">
      <c r="A66" s="9" t="s">
        <v>58</v>
      </c>
      <c r="C66" s="11">
        <f>C12/C64</f>
        <v>86673.66666666667</v>
      </c>
      <c r="D66" s="11">
        <f>D12/D64</f>
        <v>56304</v>
      </c>
      <c r="E66" s="11">
        <f>E12/E64</f>
        <v>34752.666666666664</v>
      </c>
      <c r="F66" s="11">
        <f>F12/F64</f>
        <v>52996</v>
      </c>
    </row>
    <row r="67" spans="1:6" ht="11.25">
      <c r="A67" s="9" t="s">
        <v>59</v>
      </c>
      <c r="C67" s="11">
        <f>+C16/C64</f>
        <v>41713</v>
      </c>
      <c r="D67" s="11">
        <f>+D16/D64</f>
        <v>20.333333333333332</v>
      </c>
      <c r="E67" s="11">
        <f>+E16/E64</f>
        <v>106.66666666666667</v>
      </c>
      <c r="F67" s="11">
        <f>+F16/F64</f>
        <v>88</v>
      </c>
    </row>
    <row r="68" spans="1:6" ht="11.25">
      <c r="A68" s="3" t="s">
        <v>60</v>
      </c>
      <c r="B68" s="3"/>
      <c r="C68" s="12">
        <f>+C40/C64</f>
        <v>-886</v>
      </c>
      <c r="D68" s="12">
        <f>+D40/D64</f>
        <v>-546.6666666666666</v>
      </c>
      <c r="E68" s="12">
        <f>+E40/E64</f>
        <v>-53</v>
      </c>
      <c r="F68" s="11">
        <f>+F40/F64</f>
        <v>-41.333333333333336</v>
      </c>
    </row>
    <row r="69" spans="1:6" ht="11.25">
      <c r="A69" s="6" t="s">
        <v>61</v>
      </c>
      <c r="B69" s="13"/>
      <c r="C69" s="14"/>
      <c r="D69" s="14"/>
      <c r="E69" s="17"/>
      <c r="F69" s="13"/>
    </row>
    <row r="70" spans="1:6" ht="11.25">
      <c r="A70" s="9" t="s">
        <v>62</v>
      </c>
      <c r="B70" s="14"/>
      <c r="C70" s="22" t="s">
        <v>21</v>
      </c>
      <c r="D70" s="22" t="s">
        <v>21</v>
      </c>
      <c r="E70" s="22" t="s">
        <v>21</v>
      </c>
      <c r="F70" s="22" t="s">
        <v>21</v>
      </c>
    </row>
    <row r="71" spans="1:6" ht="11.25">
      <c r="A71" s="9" t="s">
        <v>63</v>
      </c>
      <c r="B71" s="14"/>
      <c r="C71" s="22" t="s">
        <v>21</v>
      </c>
      <c r="D71" s="22" t="s">
        <v>21</v>
      </c>
      <c r="E71" s="22" t="s">
        <v>21</v>
      </c>
      <c r="F71" s="22" t="s">
        <v>21</v>
      </c>
    </row>
    <row r="72" spans="2:6" ht="11.25">
      <c r="B72" s="14" t="s">
        <v>12</v>
      </c>
      <c r="C72" s="22" t="s">
        <v>21</v>
      </c>
      <c r="D72" s="22" t="s">
        <v>21</v>
      </c>
      <c r="E72" s="22" t="s">
        <v>21</v>
      </c>
      <c r="F72" s="22" t="s">
        <v>21</v>
      </c>
    </row>
    <row r="73" spans="2:6" ht="11.25">
      <c r="B73" s="14" t="s">
        <v>13</v>
      </c>
      <c r="C73" s="22" t="s">
        <v>21</v>
      </c>
      <c r="D73" s="22" t="s">
        <v>21</v>
      </c>
      <c r="E73" s="22" t="s">
        <v>21</v>
      </c>
      <c r="F73" s="22" t="s">
        <v>21</v>
      </c>
    </row>
    <row r="74" spans="1:6" ht="11.25">
      <c r="A74" s="9" t="s">
        <v>64</v>
      </c>
      <c r="B74" s="14"/>
      <c r="C74" s="22" t="s">
        <v>21</v>
      </c>
      <c r="D74" s="22" t="s">
        <v>21</v>
      </c>
      <c r="E74" s="22" t="s">
        <v>21</v>
      </c>
      <c r="F74" s="22" t="s">
        <v>21</v>
      </c>
    </row>
    <row r="75" spans="2:6" ht="11.25">
      <c r="B75" s="14" t="s">
        <v>12</v>
      </c>
      <c r="C75" s="22" t="s">
        <v>21</v>
      </c>
      <c r="D75" s="22" t="s">
        <v>21</v>
      </c>
      <c r="E75" s="22" t="s">
        <v>21</v>
      </c>
      <c r="F75" s="22" t="s">
        <v>21</v>
      </c>
    </row>
    <row r="76" spans="2:6" ht="11.25">
      <c r="B76" s="14" t="s">
        <v>13</v>
      </c>
      <c r="C76" s="22" t="s">
        <v>21</v>
      </c>
      <c r="D76" s="22" t="s">
        <v>21</v>
      </c>
      <c r="E76" s="22" t="s">
        <v>21</v>
      </c>
      <c r="F76" s="22" t="s">
        <v>21</v>
      </c>
    </row>
    <row r="77" spans="1:6" ht="11.25">
      <c r="A77" s="9" t="s">
        <v>65</v>
      </c>
      <c r="B77" s="14"/>
      <c r="C77" s="22" t="s">
        <v>21</v>
      </c>
      <c r="D77" s="22" t="s">
        <v>21</v>
      </c>
      <c r="E77" s="22" t="s">
        <v>21</v>
      </c>
      <c r="F77" s="22" t="s">
        <v>21</v>
      </c>
    </row>
    <row r="78" spans="1:6" ht="11.25">
      <c r="A78" s="3" t="s">
        <v>66</v>
      </c>
      <c r="B78" s="3"/>
      <c r="C78" s="23" t="s">
        <v>21</v>
      </c>
      <c r="D78" s="23" t="s">
        <v>21</v>
      </c>
      <c r="E78" s="23" t="s">
        <v>21</v>
      </c>
      <c r="F78" s="23" t="s">
        <v>21</v>
      </c>
    </row>
  </sheetData>
  <sheetProtection/>
  <mergeCells count="1"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2017-06-16T17:25:16Z</dcterms:created>
  <dcterms:modified xsi:type="dcterms:W3CDTF">2017-06-16T17:25:20Z</dcterms:modified>
  <cp:category/>
  <cp:version/>
  <cp:contentType/>
  <cp:contentStatus/>
</cp:coreProperties>
</file>