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<sst xmlns="http://schemas.openxmlformats.org/spreadsheetml/2006/main" count="41" uniqueCount="24">
  <si>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DISTRIBUCION DE EMPLEOS Y SALARIOS</t>
  </si>
  <si>
    <t>Descripción</t>
  </si>
  <si>
    <t>Centro</t>
  </si>
  <si>
    <t>Oficial</t>
  </si>
  <si>
    <t>Privada</t>
  </si>
  <si>
    <t>Internac.</t>
  </si>
  <si>
    <t>Represent.</t>
  </si>
  <si>
    <t>TOTAL</t>
  </si>
  <si>
    <t>Empleados Nacionales</t>
  </si>
  <si>
    <t>1,001 - 1,500</t>
  </si>
  <si>
    <t>1,501 - 2,000</t>
  </si>
  <si>
    <t>2,001 - 2,500</t>
  </si>
  <si>
    <t>2,501 y más</t>
  </si>
  <si>
    <t>Empleados Extranjeros</t>
  </si>
  <si>
    <t>Número de empleados</t>
  </si>
  <si>
    <t>Salarios Totales (en miles de balboas)</t>
  </si>
  <si>
    <t>Fuente: Entidades Bancarias.</t>
  </si>
  <si>
    <t>751    - 1,000</t>
  </si>
  <si>
    <t>101    -    300</t>
  </si>
  <si>
    <t>301    -    500</t>
  </si>
  <si>
    <t>501    -    750</t>
  </si>
  <si>
    <t>PRIMERO, SEGUNDO, TERCERO Y CUARTO TRIMESTRE DE 2001</t>
  </si>
  <si>
    <t>-</t>
  </si>
  <si>
    <t>CUADRO No. 45</t>
  </si>
</sst>
</file>

<file path=xl/styles.xml><?xml version="1.0" encoding="utf-8"?>
<styleSheet xmlns="http://schemas.openxmlformats.org/spreadsheetml/2006/main">
  <numFmts count="32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187" fontId="1" fillId="0" borderId="4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0" fontId="1" fillId="0" borderId="3" xfId="0" applyFont="1" applyBorder="1" applyAlignment="1">
      <alignment/>
    </xf>
    <xf numFmtId="187" fontId="1" fillId="0" borderId="3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0" fontId="1" fillId="0" borderId="3" xfId="0" applyFont="1" applyBorder="1" applyAlignment="1">
      <alignment horizontal="right"/>
    </xf>
    <xf numFmtId="187" fontId="2" fillId="0" borderId="4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7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22.57421875" style="1" customWidth="1"/>
    <col min="2" max="16384" width="11.421875" style="1" customWidth="1"/>
  </cols>
  <sheetData>
    <row r="1" ht="11.25"/>
    <row r="2" ht="11.25"/>
    <row r="3" ht="11.25"/>
    <row r="4" ht="11.25"/>
    <row r="5" ht="11.25"/>
    <row r="6" spans="1:6" ht="12.75" customHeight="1">
      <c r="A6" s="16" t="s">
        <v>23</v>
      </c>
      <c r="B6" s="16"/>
      <c r="C6" s="16"/>
      <c r="D6" s="16"/>
      <c r="E6" s="16"/>
      <c r="F6" s="16"/>
    </row>
    <row r="7" spans="1:6" ht="12.75" customHeight="1">
      <c r="A7" s="16" t="s">
        <v>0</v>
      </c>
      <c r="B7" s="16"/>
      <c r="C7" s="16"/>
      <c r="D7" s="16"/>
      <c r="E7" s="16"/>
      <c r="F7" s="16"/>
    </row>
    <row r="8" spans="1:6" ht="12.75" customHeight="1">
      <c r="A8" s="16" t="s">
        <v>21</v>
      </c>
      <c r="B8" s="16"/>
      <c r="C8" s="16"/>
      <c r="D8" s="16"/>
      <c r="E8" s="16"/>
      <c r="F8" s="16"/>
    </row>
    <row r="9" spans="1:6" ht="11.25">
      <c r="A9" s="15"/>
      <c r="B9" s="15"/>
      <c r="C9" s="15"/>
      <c r="D9" s="15"/>
      <c r="E9" s="15"/>
      <c r="F9" s="15"/>
    </row>
    <row r="11" spans="1:6" ht="11.25">
      <c r="A11" s="2"/>
      <c r="B11" s="19" t="s">
        <v>15</v>
      </c>
      <c r="C11" s="20"/>
      <c r="D11" s="20"/>
      <c r="E11" s="20"/>
      <c r="F11" s="21"/>
    </row>
    <row r="12" spans="1:6" s="5" customFormat="1" ht="11.25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6" ht="11.25">
      <c r="A13" s="6"/>
      <c r="B13" s="6"/>
      <c r="C13" s="6"/>
      <c r="D13" s="6"/>
      <c r="E13" s="6"/>
      <c r="F13" s="6"/>
    </row>
    <row r="14" spans="1:6" s="5" customFormat="1" ht="11.25">
      <c r="A14" s="7" t="s">
        <v>7</v>
      </c>
      <c r="B14" s="8">
        <f>SUM(C14:F14)</f>
        <v>165309</v>
      </c>
      <c r="C14" s="8">
        <f>C16+C26</f>
        <v>27110</v>
      </c>
      <c r="D14" s="8">
        <f>D16+D26</f>
        <v>129417</v>
      </c>
      <c r="E14" s="8">
        <f>E16+E26</f>
        <v>8386</v>
      </c>
      <c r="F14" s="8">
        <f>F16+F26</f>
        <v>396</v>
      </c>
    </row>
    <row r="15" spans="1:6" ht="11.25">
      <c r="A15" s="6"/>
      <c r="B15" s="9"/>
      <c r="C15" s="9"/>
      <c r="D15" s="9"/>
      <c r="E15" s="9"/>
      <c r="F15" s="9"/>
    </row>
    <row r="16" spans="1:6" s="5" customFormat="1" ht="15.75" customHeight="1">
      <c r="A16" s="10" t="s">
        <v>8</v>
      </c>
      <c r="B16" s="11">
        <f>SUM(C16:F16)</f>
        <v>159058</v>
      </c>
      <c r="C16" s="11">
        <f>SUM(C17:C24)</f>
        <v>27110</v>
      </c>
      <c r="D16" s="11">
        <f>SUM(D17:D24)</f>
        <v>124367</v>
      </c>
      <c r="E16" s="11">
        <f>SUM(E17:E24)</f>
        <v>7369</v>
      </c>
      <c r="F16" s="11">
        <f>SUM(F17:F24)</f>
        <v>212</v>
      </c>
    </row>
    <row r="17" spans="1:6" ht="19.5" customHeight="1">
      <c r="A17" s="6" t="s">
        <v>18</v>
      </c>
      <c r="B17" s="9">
        <f aca="true" t="shared" si="0" ref="B17:B26">SUM(C17:F17)</f>
        <v>1623</v>
      </c>
      <c r="C17" s="9">
        <f>467+154</f>
        <v>621</v>
      </c>
      <c r="D17" s="9">
        <f>726+259</f>
        <v>985</v>
      </c>
      <c r="E17" s="9">
        <f>14+3</f>
        <v>17</v>
      </c>
      <c r="F17" s="9">
        <v>0</v>
      </c>
    </row>
    <row r="18" spans="1:6" ht="11.25">
      <c r="A18" s="6" t="s">
        <v>19</v>
      </c>
      <c r="B18" s="9">
        <f t="shared" si="0"/>
        <v>19138</v>
      </c>
      <c r="C18" s="9">
        <f>5428+1787</f>
        <v>7215</v>
      </c>
      <c r="D18" s="9">
        <f>8705+2669</f>
        <v>11374</v>
      </c>
      <c r="E18" s="9">
        <f>512+33</f>
        <v>545</v>
      </c>
      <c r="F18" s="9">
        <v>4</v>
      </c>
    </row>
    <row r="19" spans="1:6" ht="11.25">
      <c r="A19" s="6" t="s">
        <v>20</v>
      </c>
      <c r="B19" s="9">
        <f t="shared" si="0"/>
        <v>25130</v>
      </c>
      <c r="C19" s="9">
        <f>5145+1760</f>
        <v>6905</v>
      </c>
      <c r="D19" s="9">
        <f>12925+4860</f>
        <v>17785</v>
      </c>
      <c r="E19" s="9">
        <f>304+108</f>
        <v>412</v>
      </c>
      <c r="F19" s="9">
        <v>28</v>
      </c>
    </row>
    <row r="20" spans="1:6" ht="11.25">
      <c r="A20" s="6" t="s">
        <v>17</v>
      </c>
      <c r="B20" s="9">
        <f t="shared" si="0"/>
        <v>20155</v>
      </c>
      <c r="C20" s="9">
        <f>2942+955</f>
        <v>3897</v>
      </c>
      <c r="D20" s="9">
        <f>10886+4612</f>
        <v>15498</v>
      </c>
      <c r="E20" s="9">
        <f>526+222</f>
        <v>748</v>
      </c>
      <c r="F20" s="9">
        <v>12</v>
      </c>
    </row>
    <row r="21" spans="1:6" ht="11.25">
      <c r="A21" s="6" t="s">
        <v>9</v>
      </c>
      <c r="B21" s="9">
        <f t="shared" si="0"/>
        <v>29285</v>
      </c>
      <c r="C21" s="9">
        <f>3200+1078</f>
        <v>4278</v>
      </c>
      <c r="D21" s="9">
        <f>17240+6474</f>
        <v>23714</v>
      </c>
      <c r="E21" s="9">
        <f>956+301</f>
        <v>1257</v>
      </c>
      <c r="F21" s="9">
        <f>27+9</f>
        <v>36</v>
      </c>
    </row>
    <row r="22" spans="1:6" ht="11.25">
      <c r="A22" s="6" t="s">
        <v>10</v>
      </c>
      <c r="B22" s="9">
        <f t="shared" si="0"/>
        <v>20576</v>
      </c>
      <c r="C22" s="9">
        <f>1706+590</f>
        <v>2296</v>
      </c>
      <c r="D22" s="9">
        <f>12098+4968</f>
        <v>17066</v>
      </c>
      <c r="E22" s="9">
        <f>897+301</f>
        <v>1198</v>
      </c>
      <c r="F22" s="9">
        <v>16</v>
      </c>
    </row>
    <row r="23" spans="1:6" ht="11.25">
      <c r="A23" s="6" t="s">
        <v>11</v>
      </c>
      <c r="B23" s="9">
        <f t="shared" si="0"/>
        <v>12742</v>
      </c>
      <c r="C23" s="9">
        <f>530+184</f>
        <v>714</v>
      </c>
      <c r="D23" s="9">
        <f>7697+3398</f>
        <v>11095</v>
      </c>
      <c r="E23" s="9">
        <f>735+198</f>
        <v>933</v>
      </c>
      <c r="F23" s="9">
        <v>0</v>
      </c>
    </row>
    <row r="24" spans="1:6" ht="11.25">
      <c r="A24" s="6" t="s">
        <v>12</v>
      </c>
      <c r="B24" s="9">
        <f t="shared" si="0"/>
        <v>30409</v>
      </c>
      <c r="C24" s="9">
        <f>888+296</f>
        <v>1184</v>
      </c>
      <c r="D24" s="9">
        <f>19494+7356</f>
        <v>26850</v>
      </c>
      <c r="E24" s="9">
        <f>1728+531</f>
        <v>2259</v>
      </c>
      <c r="F24" s="9">
        <f>87+29</f>
        <v>116</v>
      </c>
    </row>
    <row r="25" spans="1:6" ht="11.25">
      <c r="A25" s="6"/>
      <c r="B25" s="9"/>
      <c r="C25" s="9"/>
      <c r="D25" s="9"/>
      <c r="E25" s="9"/>
      <c r="F25" s="9"/>
    </row>
    <row r="26" spans="1:6" s="5" customFormat="1" ht="11.25">
      <c r="A26" s="10" t="s">
        <v>13</v>
      </c>
      <c r="B26" s="11">
        <f t="shared" si="0"/>
        <v>6251</v>
      </c>
      <c r="C26" s="11">
        <v>0</v>
      </c>
      <c r="D26" s="11">
        <f>3816+1234</f>
        <v>5050</v>
      </c>
      <c r="E26" s="11">
        <f>764+253</f>
        <v>1017</v>
      </c>
      <c r="F26" s="11">
        <f>138+46</f>
        <v>184</v>
      </c>
    </row>
    <row r="27" spans="2:6" ht="11.25">
      <c r="B27" s="12"/>
      <c r="C27" s="12"/>
      <c r="D27" s="12"/>
      <c r="E27" s="12"/>
      <c r="F27" s="12"/>
    </row>
    <row r="29" spans="1:6" ht="11.25">
      <c r="A29" s="2"/>
      <c r="B29" s="17" t="s">
        <v>14</v>
      </c>
      <c r="C29" s="17"/>
      <c r="D29" s="17"/>
      <c r="E29" s="17"/>
      <c r="F29" s="18"/>
    </row>
    <row r="30" spans="1:6" ht="11.25">
      <c r="A30" s="3" t="s">
        <v>1</v>
      </c>
      <c r="B30" s="13" t="s">
        <v>2</v>
      </c>
      <c r="C30" s="13" t="s">
        <v>3</v>
      </c>
      <c r="D30" s="13" t="s">
        <v>4</v>
      </c>
      <c r="E30" s="13" t="s">
        <v>5</v>
      </c>
      <c r="F30" s="13" t="s">
        <v>6</v>
      </c>
    </row>
    <row r="31" spans="1:6" ht="11.25">
      <c r="A31" s="6"/>
      <c r="B31" s="6"/>
      <c r="C31" s="6"/>
      <c r="D31" s="6"/>
      <c r="E31" s="6"/>
      <c r="F31" s="6"/>
    </row>
    <row r="32" spans="1:6" ht="11.25">
      <c r="A32" s="7" t="s">
        <v>7</v>
      </c>
      <c r="B32" s="8">
        <f>SUM(C32:F32)</f>
        <v>12416</v>
      </c>
      <c r="C32" s="8">
        <f>C34+C44</f>
        <v>3438</v>
      </c>
      <c r="D32" s="8">
        <f>D34+D44</f>
        <v>8586</v>
      </c>
      <c r="E32" s="8">
        <f>E34+E44</f>
        <v>374</v>
      </c>
      <c r="F32" s="8">
        <v>18</v>
      </c>
    </row>
    <row r="33" spans="1:6" ht="11.25">
      <c r="A33" s="6"/>
      <c r="B33" s="9"/>
      <c r="C33" s="9"/>
      <c r="D33" s="9"/>
      <c r="E33" s="9"/>
      <c r="F33" s="9"/>
    </row>
    <row r="34" spans="1:6" ht="15.75" customHeight="1">
      <c r="A34" s="10" t="s">
        <v>8</v>
      </c>
      <c r="B34" s="11">
        <f>SUM(C34:F34)</f>
        <v>12266</v>
      </c>
      <c r="C34" s="11">
        <f>SUM(C35:C42)</f>
        <v>3438</v>
      </c>
      <c r="D34" s="11">
        <f>SUM(D35:D42)</f>
        <v>8463</v>
      </c>
      <c r="E34" s="11">
        <f>SUM(E35:E42)</f>
        <v>353</v>
      </c>
      <c r="F34" s="11">
        <f>SUM(F35:F42)</f>
        <v>12</v>
      </c>
    </row>
    <row r="35" spans="1:6" ht="18" customHeight="1">
      <c r="A35" s="6" t="s">
        <v>18</v>
      </c>
      <c r="B35" s="9">
        <f aca="true" t="shared" si="1" ref="B35:B42">SUM(C35:F35)</f>
        <v>472</v>
      </c>
      <c r="C35" s="9">
        <v>184</v>
      </c>
      <c r="D35" s="9">
        <f>278+7</f>
        <v>285</v>
      </c>
      <c r="E35" s="9">
        <v>3</v>
      </c>
      <c r="F35" s="9">
        <v>0</v>
      </c>
    </row>
    <row r="36" spans="1:6" ht="11.25">
      <c r="A36" s="6" t="s">
        <v>19</v>
      </c>
      <c r="B36" s="9">
        <f t="shared" si="1"/>
        <v>3628</v>
      </c>
      <c r="C36" s="9">
        <v>1475</v>
      </c>
      <c r="D36" s="9">
        <v>2125</v>
      </c>
      <c r="E36" s="9">
        <v>27</v>
      </c>
      <c r="F36" s="9">
        <v>1</v>
      </c>
    </row>
    <row r="37" spans="1:6" ht="11.25">
      <c r="A37" s="6" t="s">
        <v>20</v>
      </c>
      <c r="B37" s="9">
        <f t="shared" si="1"/>
        <v>3201</v>
      </c>
      <c r="C37" s="9">
        <v>955</v>
      </c>
      <c r="D37" s="9">
        <v>2188</v>
      </c>
      <c r="E37" s="9">
        <v>54</v>
      </c>
      <c r="F37" s="9">
        <v>4</v>
      </c>
    </row>
    <row r="38" spans="1:6" ht="11.25">
      <c r="A38" s="6" t="s">
        <v>17</v>
      </c>
      <c r="B38" s="9">
        <f t="shared" si="1"/>
        <v>1589</v>
      </c>
      <c r="C38" s="9">
        <v>363</v>
      </c>
      <c r="D38" s="9">
        <v>1147</v>
      </c>
      <c r="E38" s="9">
        <v>78</v>
      </c>
      <c r="F38" s="9">
        <v>1</v>
      </c>
    </row>
    <row r="39" spans="1:6" ht="11.25">
      <c r="A39" s="6" t="s">
        <v>9</v>
      </c>
      <c r="B39" s="9">
        <f t="shared" si="1"/>
        <v>1750</v>
      </c>
      <c r="C39" s="9">
        <v>294</v>
      </c>
      <c r="D39" s="9">
        <v>1382</v>
      </c>
      <c r="E39" s="9">
        <v>72</v>
      </c>
      <c r="F39" s="9">
        <v>2</v>
      </c>
    </row>
    <row r="40" spans="1:6" ht="11.25">
      <c r="A40" s="6" t="s">
        <v>10</v>
      </c>
      <c r="B40" s="9">
        <f t="shared" si="1"/>
        <v>793</v>
      </c>
      <c r="C40" s="9">
        <v>111</v>
      </c>
      <c r="D40" s="9">
        <v>630</v>
      </c>
      <c r="E40" s="9">
        <v>51</v>
      </c>
      <c r="F40" s="9">
        <v>1</v>
      </c>
    </row>
    <row r="41" spans="1:6" ht="11.25">
      <c r="A41" s="6" t="s">
        <v>11</v>
      </c>
      <c r="B41" s="9">
        <f t="shared" si="1"/>
        <v>346</v>
      </c>
      <c r="C41" s="9">
        <v>27</v>
      </c>
      <c r="D41" s="9">
        <v>292</v>
      </c>
      <c r="E41" s="9">
        <v>27</v>
      </c>
      <c r="F41" s="14" t="s">
        <v>22</v>
      </c>
    </row>
    <row r="42" spans="1:6" ht="11.25">
      <c r="A42" s="6" t="s">
        <v>12</v>
      </c>
      <c r="B42" s="9">
        <f t="shared" si="1"/>
        <v>487</v>
      </c>
      <c r="C42" s="9">
        <v>29</v>
      </c>
      <c r="D42" s="9">
        <v>414</v>
      </c>
      <c r="E42" s="9">
        <v>41</v>
      </c>
      <c r="F42" s="9">
        <v>3</v>
      </c>
    </row>
    <row r="43" spans="1:6" ht="11.25">
      <c r="A43" s="6"/>
      <c r="B43" s="9"/>
      <c r="C43" s="9"/>
      <c r="D43" s="9"/>
      <c r="E43" s="9"/>
      <c r="F43" s="9"/>
    </row>
    <row r="44" spans="1:6" ht="11.25">
      <c r="A44" s="10" t="s">
        <v>13</v>
      </c>
      <c r="B44" s="11">
        <f>SUM(C44:F44)</f>
        <v>150</v>
      </c>
      <c r="C44" s="11">
        <v>0</v>
      </c>
      <c r="D44" s="11">
        <v>123</v>
      </c>
      <c r="E44" s="11">
        <v>21</v>
      </c>
      <c r="F44" s="11">
        <v>6</v>
      </c>
    </row>
    <row r="47" ht="11.25">
      <c r="A47" s="1" t="s">
        <v>16</v>
      </c>
    </row>
  </sheetData>
  <sheetProtection password="CD66" sheet="1" objects="1" scenarios="1"/>
  <mergeCells count="5">
    <mergeCell ref="A6:F6"/>
    <mergeCell ref="B29:F29"/>
    <mergeCell ref="B11:F11"/>
    <mergeCell ref="A8:F8"/>
    <mergeCell ref="A7:F7"/>
  </mergeCells>
  <printOptions/>
  <pageMargins left="1.2" right="0.7874015748031497" top="0.9" bottom="0.7874015748031497" header="0" footer="0"/>
  <pageSetup horizontalDpi="300" verticalDpi="300" orientation="portrait" r:id="rId3"/>
  <legacyDrawing r:id="rId2"/>
  <oleObjects>
    <oleObject progId="MSPhotoEd.3" shapeId="3143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2002-07-11T18:05:57Z</cp:lastPrinted>
  <dcterms:created xsi:type="dcterms:W3CDTF">1999-05-05T15:40:07Z</dcterms:created>
  <dcterms:modified xsi:type="dcterms:W3CDTF">2002-03-27T15:36:16Z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