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0140" windowHeight="5835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<sst xmlns="http://schemas.openxmlformats.org/spreadsheetml/2006/main" count="86" uniqueCount="74">
  <si>
    <t>ESTADISTICA FINANCIERA. AÑO 1999, TRIMESTRES DE 2000 Y 2001</t>
  </si>
  <si>
    <t>(En millones de balboas)</t>
  </si>
  <si>
    <t>Diciembre 2001</t>
  </si>
  <si>
    <t>Sept 2001</t>
  </si>
  <si>
    <t>Junio 2001</t>
  </si>
  <si>
    <t>Marzo 2001</t>
  </si>
  <si>
    <t>Diciembre 2000</t>
  </si>
  <si>
    <t>Sept 2000</t>
  </si>
  <si>
    <t>Sept 1999</t>
  </si>
  <si>
    <t>Junio 2000</t>
  </si>
  <si>
    <t>Junio 1999</t>
  </si>
  <si>
    <t>Marzo 2000</t>
  </si>
  <si>
    <t>Marzo 1999</t>
  </si>
  <si>
    <t>Dic. 1997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</si>
  <si>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</si>
  <si>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</si>
  <si>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</si>
  <si>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</si>
  <si>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</si>
  <si>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</si>
  <si>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</si>
  <si>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</si>
  <si>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</si>
  <si>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</si>
  <si>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</si>
  <si>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</si>
  <si>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</si>
  <si>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</si>
  <si>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</si>
  <si>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</si>
  <si>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</si>
  <si>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</si>
  <si>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</si>
  <si>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</si>
  <si>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</si>
  <si>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</si>
  <si>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</si>
  <si>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</si>
  <si>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</si>
  <si>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de Provisiones para Préstamos</t>
  </si>
  <si>
    <t>Préstamos Vencidos / Préstamos Totales</t>
  </si>
  <si>
    <t>Total de Provisiones / Préstamos Vencidos</t>
  </si>
  <si>
    <t>Provisiones Cuentas Malas / Préstamos Totales</t>
  </si>
  <si>
    <t>Razones de Capital</t>
  </si>
  <si>
    <t>Patrimonio / Activos Generadores de Ingresos</t>
  </si>
  <si>
    <t>Patrimonio / Préstamos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</si>
  <si>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</si>
  <si>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</si>
  <si>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</si>
  <si>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</si>
  <si>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</si>
  <si>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Generadores de Ingresos (Promedio)</t>
  </si>
  <si>
    <t>Utilidad Neta / Total de Activos (Promedio)</t>
  </si>
  <si>
    <t>Utilidad Neta / Patrimonio Total (Promedio)</t>
  </si>
  <si>
    <t>Ingresos por Intereses / Activos Gen. de Ingresos (Promedio)</t>
  </si>
  <si>
    <t>Egresos Operaciones / Activos Gen. de Ingresos (Promedio)</t>
  </si>
  <si>
    <t>Ingresos Netos por Int. / Activos Gen. de Ingresos (Promedio)</t>
  </si>
  <si>
    <t>Egresos Generales / Ingresos de Operaciones</t>
  </si>
  <si>
    <t>Otros Ingresos / Activos Gen. de Ingresos (Promedio)</t>
  </si>
  <si>
    <t>Productividad</t>
  </si>
  <si>
    <t>Número de Empleados</t>
  </si>
  <si>
    <t>Número de Bancos</t>
  </si>
  <si>
    <t>Préstamos / Empleados (Millones de balboas)</t>
  </si>
  <si>
    <t>Depósitos Totales / Empleados (En millones de balboas)</t>
  </si>
  <si>
    <t>Utilidad Neta / Empleados (En millones de balboas)</t>
  </si>
  <si>
    <t>Tasas de Crecimiento (12 meses)</t>
  </si>
  <si>
    <t>Activos</t>
  </si>
  <si>
    <t>Préstamos</t>
  </si>
  <si>
    <t>Depósitos</t>
  </si>
  <si>
    <t>Patrimonio</t>
  </si>
  <si>
    <t>Utilidad Neta</t>
  </si>
  <si>
    <t>CUADRO No. 16       BANCA EXTRANJERA</t>
  </si>
  <si>
    <t>Diciembre 1999</t>
  </si>
  <si>
    <t>Diciembre 1998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</si>
</sst>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&quot;#,##0_);\(&quot;B&quot;#,##0\)"/>
    <numFmt numFmtId="165" formatCode="&quot;B&quot;#,##0_);[Red]\(&quot;B&quot;#,##0\)"/>
    <numFmt numFmtId="166" formatCode="&quot;B&quot;#,##0.00_);\(&quot;B&quot;#,##0.00\)"/>
    <numFmt numFmtId="167" formatCode="&quot;B&quot;#,##0.00_);[Red]\(&quot;B&quot;#,##0.00\)"/>
    <numFmt numFmtId="168" formatCode="_(&quot;B&quot;* #,##0_);_(&quot;B&quot;* \(#,##0\);_(&quot;B&quot;* &quot;-&quot;_);_(@_)"/>
    <numFmt numFmtId="169" formatCode="_(* #,##0_);_(* \(#,##0\);_(* &quot;-&quot;_);_(@_)"/>
    <numFmt numFmtId="170" formatCode="_(&quot;B&quot;* #,##0.00_);_(&quot;B&quot;* \(#,##0.00\);_(&quot;B&quot;* &quot;-&quot;??_);_(@_)"/>
    <numFmt numFmtId="171" formatCode="_(* #,##0.00_);_(* \(#,##0.00\);_(* &quot;-&quot;??_);_(@_)"/>
    <numFmt numFmtId="172" formatCode="&quot;B/.&quot;\ #,##0;&quot;B/.&quot;\ \-#,##0"/>
    <numFmt numFmtId="173" formatCode="&quot;B/.&quot;\ #,##0;[Red]&quot;B/.&quot;\ \-#,##0"/>
    <numFmt numFmtId="174" formatCode="&quot;B/.&quot;\ #,##0.00;&quot;B/.&quot;\ \-#,##0.00"/>
    <numFmt numFmtId="175" formatCode="&quot;B/.&quot;\ #,##0.00;[Red]&quot;B/.&quot;\ \-#,##0.00"/>
    <numFmt numFmtId="176" formatCode="_ &quot;B/.&quot;\ * #,##0_ ;_ &quot;B/.&quot;\ * \-#,##0_ ;_ &quot;B/.&quot;\ * &quot;-&quot;_ ;_ @_ "/>
    <numFmt numFmtId="177" formatCode="_ * #,##0_ ;_ * \-#,##0_ ;_ * &quot;-&quot;_ ;_ @_ "/>
    <numFmt numFmtId="178" formatCode="_ &quot;B/.&quot;\ * #,##0.00_ ;_ &quot;B/.&quot;\ * \-#,##0.00_ ;_ &quot;B/.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(* #,##0.0_);_(* \(#,##0.0\);_(* &quot;-&quot;??_);_(@_)"/>
    <numFmt numFmtId="187" formatCode="_(* #,##0_);_(* \(#,##0\);_(* &quot;-&quot;??_);_(@_)"/>
    <numFmt numFmtId="188" formatCode="_(* #,##0.000_);_(* \(#,##0.000\);_(* &quot;-&quot;??_);_(@_)"/>
    <numFmt numFmtId="189" formatCode="0.0%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0.0000000000"/>
    <numFmt numFmtId="197" formatCode="0.00000000000"/>
    <numFmt numFmtId="198" formatCode="0.000000000"/>
    <numFmt numFmtId="199" formatCode="0.0"/>
    <numFmt numFmtId="200" formatCode="_ * #,##0.0_ ;_ * \-#,##0.0_ ;_ * &quot;-&quot;??_ ;_ @_ "/>
    <numFmt numFmtId="201" formatCode="_ * #,##0_ ;_ * \-#,##0_ ;_ * &quot;-&quot;??_ ;_ @_ "/>
    <numFmt numFmtId="202" formatCode="0.000%"/>
    <numFmt numFmtId="203" formatCode="0.0000%"/>
    <numFmt numFmtId="204" formatCode="0.00000%"/>
    <numFmt numFmtId="205" formatCode="0.000000%"/>
    <numFmt numFmtId="206" formatCode="_(* #,##0.0000_);_(* \(#,##0.0000\);_(* &quot;-&quot;??_);_(@_)"/>
    <numFmt numFmtId="207" formatCode="0.00_);\(0.00\)"/>
  </numFmts>
  <fonts count="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0" fontId="1" fillId="0" borderId="0" xfId="19" applyNumberFormat="1" applyFont="1" applyBorder="1" applyAlignment="1">
      <alignment/>
    </xf>
    <xf numFmtId="10" fontId="1" fillId="0" borderId="0" xfId="19" applyNumberFormat="1" applyFont="1" applyFill="1" applyBorder="1" applyAlignment="1">
      <alignment/>
    </xf>
    <xf numFmtId="179" fontId="1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187" fontId="2" fillId="0" borderId="0" xfId="15" applyNumberFormat="1" applyFont="1" applyAlignment="1">
      <alignment/>
    </xf>
    <xf numFmtId="187" fontId="4" fillId="0" borderId="0" xfId="15" applyNumberFormat="1" applyFont="1" applyAlignment="1">
      <alignment/>
    </xf>
    <xf numFmtId="0" fontId="4" fillId="0" borderId="0" xfId="0" applyFont="1" applyAlignment="1">
      <alignment/>
    </xf>
    <xf numFmtId="187" fontId="1" fillId="0" borderId="0" xfId="15" applyNumberFormat="1" applyFont="1" applyAlignment="1">
      <alignment/>
    </xf>
    <xf numFmtId="187" fontId="3" fillId="0" borderId="0" xfId="15" applyNumberFormat="1" applyFont="1" applyAlignment="1">
      <alignment/>
    </xf>
    <xf numFmtId="187" fontId="1" fillId="0" borderId="1" xfId="15" applyNumberFormat="1" applyFont="1" applyBorder="1" applyAlignment="1">
      <alignment/>
    </xf>
    <xf numFmtId="187" fontId="3" fillId="0" borderId="1" xfId="15" applyNumberFormat="1" applyFont="1" applyBorder="1" applyAlignment="1">
      <alignment/>
    </xf>
    <xf numFmtId="171" fontId="1" fillId="0" borderId="0" xfId="15" applyNumberFormat="1" applyFont="1" applyAlignment="1">
      <alignment/>
    </xf>
    <xf numFmtId="171" fontId="1" fillId="0" borderId="0" xfId="15" applyFont="1" applyAlignment="1">
      <alignment/>
    </xf>
    <xf numFmtId="0" fontId="3" fillId="0" borderId="0" xfId="0" applyFont="1" applyAlignment="1">
      <alignment/>
    </xf>
    <xf numFmtId="10" fontId="1" fillId="0" borderId="0" xfId="19" applyNumberFormat="1" applyFont="1" applyAlignment="1">
      <alignment/>
    </xf>
    <xf numFmtId="10" fontId="1" fillId="0" borderId="1" xfId="19" applyNumberFormat="1" applyFont="1" applyBorder="1" applyAlignment="1">
      <alignment/>
    </xf>
    <xf numFmtId="189" fontId="1" fillId="0" borderId="0" xfId="19" applyNumberFormat="1" applyFont="1" applyAlignment="1">
      <alignment/>
    </xf>
    <xf numFmtId="189" fontId="1" fillId="0" borderId="1" xfId="19" applyNumberFormat="1" applyFont="1" applyBorder="1" applyAlignment="1">
      <alignment/>
    </xf>
    <xf numFmtId="0" fontId="1" fillId="0" borderId="1" xfId="19" applyNumberFormat="1" applyFont="1" applyBorder="1" applyAlignment="1">
      <alignment/>
    </xf>
    <xf numFmtId="171" fontId="1" fillId="0" borderId="1" xfId="15" applyNumberFormat="1" applyFont="1" applyBorder="1" applyAlignment="1">
      <alignment/>
    </xf>
    <xf numFmtId="171" fontId="1" fillId="0" borderId="1" xfId="15" applyFont="1" applyBorder="1" applyAlignment="1">
      <alignment/>
    </xf>
    <xf numFmtId="10" fontId="1" fillId="0" borderId="0" xfId="19" applyNumberFormat="1" applyFont="1" applyFill="1" applyAlignment="1">
      <alignment/>
    </xf>
    <xf numFmtId="171" fontId="1" fillId="0" borderId="0" xfId="15" applyNumberFormat="1" applyFont="1" applyFill="1" applyAlignment="1">
      <alignment/>
    </xf>
    <xf numFmtId="10" fontId="1" fillId="0" borderId="1" xfId="19" applyNumberFormat="1" applyFont="1" applyFill="1" applyBorder="1" applyAlignment="1">
      <alignment/>
    </xf>
    <xf numFmtId="179" fontId="1" fillId="0" borderId="1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12" sqref="B12"/>
    </sheetView>
  </sheetViews>
  <sheetFormatPr defaultColWidth="11.421875" defaultRowHeight="12.75"/>
  <cols>
    <col min="1" max="1" width="2.140625" style="5" customWidth="1"/>
    <col min="2" max="2" width="41.8515625" style="5" customWidth="1"/>
    <col min="3" max="3" width="12.140625" style="5" customWidth="1"/>
    <col min="4" max="4" width="8.00390625" style="5" bestFit="1" customWidth="1"/>
    <col min="5" max="5" width="8.421875" style="5" bestFit="1" customWidth="1"/>
    <col min="6" max="6" width="9.140625" style="5" bestFit="1" customWidth="1"/>
    <col min="7" max="7" width="12.140625" style="5" customWidth="1"/>
    <col min="8" max="8" width="8.00390625" style="5" bestFit="1" customWidth="1"/>
    <col min="9" max="9" width="0.13671875" style="5" hidden="1" customWidth="1"/>
    <col min="10" max="10" width="8.421875" style="5" customWidth="1"/>
    <col min="11" max="11" width="7.421875" style="5" hidden="1" customWidth="1"/>
    <col min="12" max="12" width="9.140625" style="5" bestFit="1" customWidth="1"/>
    <col min="13" max="13" width="8.421875" style="5" hidden="1" customWidth="1"/>
    <col min="14" max="14" width="11.57421875" style="5" bestFit="1" customWidth="1"/>
    <col min="15" max="15" width="8.00390625" style="5" hidden="1" customWidth="1"/>
    <col min="16" max="16" width="6.421875" style="5" hidden="1" customWidth="1"/>
    <col min="17" max="16384" width="8.421875" style="5" customWidth="1"/>
  </cols>
  <sheetData>
    <row r="1" spans="1:15" ht="11.25">
      <c r="A1" s="1"/>
      <c r="B1" s="1"/>
      <c r="C1" s="1"/>
      <c r="D1" s="1"/>
      <c r="E1" s="1"/>
      <c r="F1" s="2"/>
      <c r="G1" s="2"/>
      <c r="H1" s="3"/>
      <c r="I1" s="4"/>
      <c r="J1" s="3"/>
      <c r="K1" s="3"/>
      <c r="L1" s="3"/>
      <c r="M1" s="3"/>
      <c r="N1" s="2"/>
      <c r="O1" s="3"/>
    </row>
    <row r="2" spans="2:15" ht="11.25">
      <c r="B2" s="30"/>
      <c r="C2" s="30"/>
      <c r="D2" s="30"/>
      <c r="E2" s="30"/>
      <c r="F2" s="30" t="s">
        <v>71</v>
      </c>
      <c r="H2" s="30"/>
      <c r="I2" s="30"/>
      <c r="J2" s="30"/>
      <c r="K2" s="30"/>
      <c r="L2" s="30"/>
      <c r="M2" s="30"/>
      <c r="N2" s="30"/>
      <c r="O2" s="30"/>
    </row>
    <row r="3" spans="2:15" ht="11.25">
      <c r="B3" s="30"/>
      <c r="C3" s="30"/>
      <c r="D3" s="30"/>
      <c r="E3" s="30"/>
      <c r="F3" s="30" t="s">
        <v>0</v>
      </c>
      <c r="H3" s="30"/>
      <c r="I3" s="30"/>
      <c r="J3" s="30"/>
      <c r="K3" s="30"/>
      <c r="L3" s="30"/>
      <c r="M3" s="30"/>
      <c r="N3" s="30"/>
      <c r="O3" s="30"/>
    </row>
    <row r="4" spans="2:15" ht="11.25">
      <c r="B4" s="29"/>
      <c r="C4" s="29"/>
      <c r="D4" s="29"/>
      <c r="E4" s="29"/>
      <c r="F4" s="29" t="s">
        <v>1</v>
      </c>
      <c r="H4" s="29"/>
      <c r="I4" s="29"/>
      <c r="J4" s="29"/>
      <c r="K4" s="29"/>
      <c r="L4" s="29"/>
      <c r="M4" s="29"/>
      <c r="N4" s="29"/>
      <c r="O4" s="29"/>
    </row>
    <row r="5" spans="1:15" ht="11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5" ht="11.2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5" ht="11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6" s="7" customFormat="1" ht="11.25">
      <c r="A8" s="31"/>
      <c r="B8" s="31"/>
      <c r="C8" s="31" t="s">
        <v>2</v>
      </c>
      <c r="D8" s="31" t="s">
        <v>3</v>
      </c>
      <c r="E8" s="31" t="s">
        <v>4</v>
      </c>
      <c r="F8" s="31" t="s">
        <v>5</v>
      </c>
      <c r="G8" s="31" t="s">
        <v>6</v>
      </c>
      <c r="H8" s="31" t="s">
        <v>7</v>
      </c>
      <c r="I8" s="32" t="s">
        <v>8</v>
      </c>
      <c r="J8" s="31" t="s">
        <v>9</v>
      </c>
      <c r="K8" s="32" t="s">
        <v>10</v>
      </c>
      <c r="L8" s="31" t="s">
        <v>11</v>
      </c>
      <c r="M8" s="32" t="s">
        <v>12</v>
      </c>
      <c r="N8" s="31" t="s">
        <v>72</v>
      </c>
      <c r="O8" s="31" t="s">
        <v>73</v>
      </c>
      <c r="P8" s="33" t="s">
        <v>13</v>
      </c>
    </row>
    <row r="9" spans="1:16" ht="11.25">
      <c r="A9" s="7" t="s">
        <v>14</v>
      </c>
      <c r="B9" s="7"/>
      <c r="C9" s="7"/>
      <c r="D9" s="7"/>
      <c r="E9" s="7"/>
      <c r="F9" s="7"/>
      <c r="G9" s="8"/>
      <c r="H9" s="8"/>
      <c r="I9" s="9"/>
      <c r="J9" s="8"/>
      <c r="K9" s="9"/>
      <c r="L9" s="8"/>
      <c r="M9" s="9"/>
      <c r="N9" s="8"/>
      <c r="O9" s="8"/>
      <c r="P9" s="10"/>
    </row>
    <row r="10" spans="1:16" ht="11.25">
      <c r="A10" s="5" t="s">
        <v>15</v>
      </c>
      <c r="C10" s="11">
        <v>15564</v>
      </c>
      <c r="D10" s="11">
        <v>15715</v>
      </c>
      <c r="E10" s="11">
        <v>15757</v>
      </c>
      <c r="F10" s="11">
        <v>15680</v>
      </c>
      <c r="G10" s="11">
        <v>15480</v>
      </c>
      <c r="H10" s="11">
        <v>15589</v>
      </c>
      <c r="I10" s="12">
        <v>15091</v>
      </c>
      <c r="J10" s="11">
        <v>14358</v>
      </c>
      <c r="K10" s="12">
        <v>15420</v>
      </c>
      <c r="L10" s="11">
        <v>14376</v>
      </c>
      <c r="M10" s="12">
        <v>15726</v>
      </c>
      <c r="N10" s="11">
        <v>14953</v>
      </c>
      <c r="O10" s="11">
        <v>15706</v>
      </c>
      <c r="P10" s="12">
        <v>18471</v>
      </c>
    </row>
    <row r="11" spans="1:16" ht="11.25">
      <c r="A11" s="5" t="s">
        <v>16</v>
      </c>
      <c r="C11" s="11">
        <v>2688</v>
      </c>
      <c r="D11" s="11">
        <v>2580</v>
      </c>
      <c r="E11" s="11">
        <v>2664</v>
      </c>
      <c r="F11" s="11">
        <v>2474</v>
      </c>
      <c r="G11" s="11">
        <v>3224</v>
      </c>
      <c r="H11" s="11">
        <v>3258</v>
      </c>
      <c r="I11" s="12">
        <v>2717</v>
      </c>
      <c r="J11" s="11">
        <v>2571</v>
      </c>
      <c r="K11" s="12">
        <v>2577</v>
      </c>
      <c r="L11" s="11">
        <v>2854</v>
      </c>
      <c r="M11" s="12">
        <v>2798</v>
      </c>
      <c r="N11" s="11">
        <v>2739</v>
      </c>
      <c r="O11" s="11">
        <v>2807</v>
      </c>
      <c r="P11" s="12">
        <v>4097</v>
      </c>
    </row>
    <row r="12" spans="1:16" ht="11.25">
      <c r="A12" s="5" t="s">
        <v>17</v>
      </c>
      <c r="C12" s="11">
        <v>10914</v>
      </c>
      <c r="D12" s="11">
        <v>11254</v>
      </c>
      <c r="E12" s="11">
        <v>11088</v>
      </c>
      <c r="F12" s="11">
        <v>11019</v>
      </c>
      <c r="G12" s="11">
        <v>10320</v>
      </c>
      <c r="H12" s="11">
        <v>10578</v>
      </c>
      <c r="I12" s="11">
        <v>10871</v>
      </c>
      <c r="J12" s="11">
        <v>10221</v>
      </c>
      <c r="K12" s="11">
        <v>11152</v>
      </c>
      <c r="L12" s="11">
        <v>9969</v>
      </c>
      <c r="M12" s="11">
        <v>11301</v>
      </c>
      <c r="N12" s="11">
        <v>10745</v>
      </c>
      <c r="O12" s="11">
        <f>O13+O14</f>
        <v>11329</v>
      </c>
      <c r="P12" s="11">
        <f>P13+P14</f>
        <v>12133</v>
      </c>
    </row>
    <row r="13" spans="2:16" ht="11.25">
      <c r="B13" s="5" t="s">
        <v>18</v>
      </c>
      <c r="C13" s="11">
        <v>4445</v>
      </c>
      <c r="D13" s="11">
        <v>4412</v>
      </c>
      <c r="E13" s="11">
        <v>4255</v>
      </c>
      <c r="F13" s="11">
        <v>3952</v>
      </c>
      <c r="G13" s="11">
        <v>3819</v>
      </c>
      <c r="H13" s="11">
        <v>4033</v>
      </c>
      <c r="I13" s="12">
        <v>3845</v>
      </c>
      <c r="J13" s="11">
        <v>3917</v>
      </c>
      <c r="K13" s="12">
        <v>3754</v>
      </c>
      <c r="L13" s="11">
        <v>3754</v>
      </c>
      <c r="M13" s="12">
        <v>3547</v>
      </c>
      <c r="N13" s="11">
        <v>3814</v>
      </c>
      <c r="O13" s="11">
        <v>3435</v>
      </c>
      <c r="P13" s="12">
        <v>2662</v>
      </c>
    </row>
    <row r="14" spans="2:16" ht="11.25">
      <c r="B14" s="5" t="s">
        <v>19</v>
      </c>
      <c r="C14" s="11">
        <v>6469</v>
      </c>
      <c r="D14" s="11">
        <v>6842</v>
      </c>
      <c r="E14" s="11">
        <v>6833</v>
      </c>
      <c r="F14" s="11">
        <v>7067</v>
      </c>
      <c r="G14" s="11">
        <v>6501</v>
      </c>
      <c r="H14" s="11">
        <v>6545</v>
      </c>
      <c r="I14" s="12">
        <v>7026</v>
      </c>
      <c r="J14" s="11">
        <v>6304</v>
      </c>
      <c r="K14" s="12">
        <v>7398</v>
      </c>
      <c r="L14" s="11">
        <v>6215</v>
      </c>
      <c r="M14" s="12">
        <v>7754</v>
      </c>
      <c r="N14" s="11">
        <v>6931</v>
      </c>
      <c r="O14" s="11">
        <v>7894</v>
      </c>
      <c r="P14" s="12">
        <v>9471</v>
      </c>
    </row>
    <row r="15" spans="1:16" ht="11.25">
      <c r="A15" s="5" t="s">
        <v>20</v>
      </c>
      <c r="C15" s="11">
        <v>1209</v>
      </c>
      <c r="D15" s="11">
        <v>1247</v>
      </c>
      <c r="E15" s="11">
        <v>1259</v>
      </c>
      <c r="F15" s="11">
        <v>1251</v>
      </c>
      <c r="G15" s="11">
        <v>1120</v>
      </c>
      <c r="H15" s="11">
        <v>1037</v>
      </c>
      <c r="I15" s="12">
        <v>827</v>
      </c>
      <c r="J15" s="11">
        <v>963</v>
      </c>
      <c r="K15" s="12">
        <v>846</v>
      </c>
      <c r="L15" s="11">
        <v>887</v>
      </c>
      <c r="M15" s="12">
        <v>835</v>
      </c>
      <c r="N15" s="11">
        <v>843</v>
      </c>
      <c r="O15" s="11">
        <v>791</v>
      </c>
      <c r="P15" s="12">
        <v>1371</v>
      </c>
    </row>
    <row r="16" spans="1:16" ht="11.25">
      <c r="A16" s="5" t="s">
        <v>21</v>
      </c>
      <c r="C16" s="11">
        <v>9503</v>
      </c>
      <c r="D16" s="11">
        <v>9641</v>
      </c>
      <c r="E16" s="11">
        <v>10016</v>
      </c>
      <c r="F16" s="11">
        <v>9826</v>
      </c>
      <c r="G16" s="11">
        <v>10097</v>
      </c>
      <c r="H16" s="11">
        <v>10439</v>
      </c>
      <c r="I16" s="11">
        <v>9943</v>
      </c>
      <c r="J16" s="11">
        <v>9748</v>
      </c>
      <c r="K16" s="11">
        <v>9891</v>
      </c>
      <c r="L16" s="11">
        <v>9654</v>
      </c>
      <c r="M16" s="11">
        <v>10139</v>
      </c>
      <c r="N16" s="11">
        <v>9791</v>
      </c>
      <c r="O16" s="11">
        <f>O17+O21</f>
        <v>10013</v>
      </c>
      <c r="P16" s="11">
        <f>P17+P21</f>
        <v>12797</v>
      </c>
    </row>
    <row r="17" spans="2:16" ht="11.25">
      <c r="B17" s="5" t="s">
        <v>18</v>
      </c>
      <c r="C17" s="11">
        <v>3326</v>
      </c>
      <c r="D17" s="11">
        <v>3072</v>
      </c>
      <c r="E17" s="11">
        <v>3424</v>
      </c>
      <c r="F17" s="11">
        <v>3547</v>
      </c>
      <c r="G17" s="11">
        <v>3730</v>
      </c>
      <c r="H17" s="11">
        <v>3331</v>
      </c>
      <c r="I17" s="11">
        <v>3329</v>
      </c>
      <c r="J17" s="11">
        <v>3112</v>
      </c>
      <c r="K17" s="11">
        <v>3608</v>
      </c>
      <c r="L17" s="11">
        <v>2988</v>
      </c>
      <c r="M17" s="11">
        <v>3383</v>
      </c>
      <c r="N17" s="11">
        <v>2971</v>
      </c>
      <c r="O17" s="11">
        <f>SUM(O18:O20)</f>
        <v>3433</v>
      </c>
      <c r="P17" s="11">
        <f>SUM(P18:P20)</f>
        <v>3195</v>
      </c>
    </row>
    <row r="18" spans="2:16" ht="11.25">
      <c r="B18" s="5" t="s">
        <v>22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2">
        <v>0</v>
      </c>
      <c r="J18" s="11">
        <v>0</v>
      </c>
      <c r="K18" s="12">
        <v>0</v>
      </c>
      <c r="L18" s="11">
        <v>0</v>
      </c>
      <c r="M18" s="12">
        <v>0</v>
      </c>
      <c r="N18" s="11">
        <v>0</v>
      </c>
      <c r="O18" s="11">
        <v>0</v>
      </c>
      <c r="P18" s="12">
        <v>0</v>
      </c>
    </row>
    <row r="19" spans="2:16" ht="11.25">
      <c r="B19" s="5" t="s">
        <v>23</v>
      </c>
      <c r="C19" s="11">
        <v>2341</v>
      </c>
      <c r="D19" s="11">
        <v>2144</v>
      </c>
      <c r="E19" s="11">
        <v>2228</v>
      </c>
      <c r="F19" s="11">
        <v>2198</v>
      </c>
      <c r="G19" s="11">
        <v>2163</v>
      </c>
      <c r="H19" s="11">
        <v>2070</v>
      </c>
      <c r="I19" s="12">
        <v>2030</v>
      </c>
      <c r="J19" s="11">
        <v>1944</v>
      </c>
      <c r="K19" s="12">
        <v>2030</v>
      </c>
      <c r="L19" s="11">
        <v>1984</v>
      </c>
      <c r="M19" s="12">
        <v>2019</v>
      </c>
      <c r="N19" s="11">
        <v>1827</v>
      </c>
      <c r="O19" s="11">
        <v>1900</v>
      </c>
      <c r="P19" s="12">
        <v>1689</v>
      </c>
    </row>
    <row r="20" spans="2:16" ht="11.25">
      <c r="B20" s="5" t="s">
        <v>24</v>
      </c>
      <c r="C20" s="11">
        <v>985</v>
      </c>
      <c r="D20" s="11">
        <v>928</v>
      </c>
      <c r="E20" s="11">
        <v>1196</v>
      </c>
      <c r="F20" s="11">
        <v>1349</v>
      </c>
      <c r="G20" s="11">
        <v>1567</v>
      </c>
      <c r="H20" s="11">
        <v>1261</v>
      </c>
      <c r="I20" s="12">
        <v>1299</v>
      </c>
      <c r="J20" s="11">
        <v>1168</v>
      </c>
      <c r="K20" s="12">
        <v>1578</v>
      </c>
      <c r="L20" s="11">
        <v>1004</v>
      </c>
      <c r="M20" s="12">
        <v>1364</v>
      </c>
      <c r="N20" s="11">
        <v>1144</v>
      </c>
      <c r="O20" s="11">
        <v>1533</v>
      </c>
      <c r="P20" s="12">
        <v>1506</v>
      </c>
    </row>
    <row r="21" spans="2:16" ht="11.25">
      <c r="B21" s="5" t="s">
        <v>19</v>
      </c>
      <c r="C21" s="11">
        <v>6177</v>
      </c>
      <c r="D21" s="11">
        <v>6569</v>
      </c>
      <c r="E21" s="11">
        <v>6592</v>
      </c>
      <c r="F21" s="11">
        <v>6279</v>
      </c>
      <c r="G21" s="11">
        <v>6367</v>
      </c>
      <c r="H21" s="11">
        <v>7108</v>
      </c>
      <c r="I21" s="11">
        <v>6614</v>
      </c>
      <c r="J21" s="11">
        <v>6636</v>
      </c>
      <c r="K21" s="11">
        <v>6283</v>
      </c>
      <c r="L21" s="11">
        <v>6666</v>
      </c>
      <c r="M21" s="11">
        <v>6756</v>
      </c>
      <c r="N21" s="11">
        <v>6820</v>
      </c>
      <c r="O21" s="11">
        <f>SUM(O22:O23)</f>
        <v>6580</v>
      </c>
      <c r="P21" s="11">
        <f>SUM(P22:P23)</f>
        <v>9602</v>
      </c>
    </row>
    <row r="22" spans="2:16" ht="11.25">
      <c r="B22" s="5" t="s">
        <v>23</v>
      </c>
      <c r="C22" s="11">
        <v>1496</v>
      </c>
      <c r="D22" s="11">
        <v>1665</v>
      </c>
      <c r="E22" s="11">
        <v>1691</v>
      </c>
      <c r="F22" s="11">
        <v>1699</v>
      </c>
      <c r="G22" s="11">
        <v>1833</v>
      </c>
      <c r="H22" s="11">
        <v>1755</v>
      </c>
      <c r="I22" s="12">
        <v>1699</v>
      </c>
      <c r="J22" s="11">
        <v>1792</v>
      </c>
      <c r="K22" s="12">
        <v>1531</v>
      </c>
      <c r="L22" s="11">
        <v>1847</v>
      </c>
      <c r="M22" s="12">
        <v>1619</v>
      </c>
      <c r="N22" s="11">
        <v>1542</v>
      </c>
      <c r="O22" s="11">
        <v>1576</v>
      </c>
      <c r="P22" s="12">
        <v>2673</v>
      </c>
    </row>
    <row r="23" spans="2:16" ht="11.25">
      <c r="B23" s="5" t="s">
        <v>24</v>
      </c>
      <c r="C23" s="11">
        <v>4681</v>
      </c>
      <c r="D23" s="11">
        <v>4904</v>
      </c>
      <c r="E23" s="11">
        <v>4901</v>
      </c>
      <c r="F23" s="11">
        <v>4580</v>
      </c>
      <c r="G23" s="11">
        <v>4534</v>
      </c>
      <c r="H23" s="11">
        <v>5353</v>
      </c>
      <c r="I23" s="12">
        <v>4915</v>
      </c>
      <c r="J23" s="11">
        <v>4844</v>
      </c>
      <c r="K23" s="12">
        <v>4752</v>
      </c>
      <c r="L23" s="11">
        <v>4819</v>
      </c>
      <c r="M23" s="12">
        <v>5137</v>
      </c>
      <c r="N23" s="11">
        <v>5278</v>
      </c>
      <c r="O23" s="11">
        <v>5004</v>
      </c>
      <c r="P23" s="12">
        <v>6929</v>
      </c>
    </row>
    <row r="24" spans="1:16" ht="11.25">
      <c r="A24" s="6" t="s">
        <v>25</v>
      </c>
      <c r="B24" s="6"/>
      <c r="C24" s="13">
        <v>1400</v>
      </c>
      <c r="D24" s="13">
        <v>1462</v>
      </c>
      <c r="E24" s="13">
        <v>1461</v>
      </c>
      <c r="F24" s="13">
        <v>1468</v>
      </c>
      <c r="G24" s="13">
        <v>1448</v>
      </c>
      <c r="H24" s="13">
        <v>1383</v>
      </c>
      <c r="I24" s="14">
        <v>1394</v>
      </c>
      <c r="J24" s="13">
        <v>1340</v>
      </c>
      <c r="K24" s="14">
        <v>1398</v>
      </c>
      <c r="L24" s="13">
        <v>1354</v>
      </c>
      <c r="M24" s="14">
        <v>1376</v>
      </c>
      <c r="N24" s="13">
        <v>1338</v>
      </c>
      <c r="O24" s="13">
        <v>1394</v>
      </c>
      <c r="P24" s="12">
        <v>1343</v>
      </c>
    </row>
    <row r="25" spans="1:15" ht="11.25">
      <c r="A25" s="7" t="s">
        <v>26</v>
      </c>
      <c r="C25" s="11"/>
      <c r="D25" s="11"/>
      <c r="E25" s="11"/>
      <c r="F25" s="11"/>
      <c r="G25" s="15"/>
      <c r="H25" s="15"/>
      <c r="I25" s="15"/>
      <c r="J25" s="15"/>
      <c r="K25" s="15"/>
      <c r="L25" s="11"/>
      <c r="M25" s="11"/>
      <c r="N25" s="11"/>
      <c r="O25" s="11"/>
    </row>
    <row r="26" spans="1:16" ht="11.25">
      <c r="A26" s="5" t="s">
        <v>15</v>
      </c>
      <c r="C26" s="11">
        <v>15522</v>
      </c>
      <c r="D26" s="11">
        <v>15652</v>
      </c>
      <c r="E26" s="11">
        <v>15057.5</v>
      </c>
      <c r="F26" s="11">
        <v>15028</v>
      </c>
      <c r="G26" s="11">
        <v>15216.5</v>
      </c>
      <c r="H26" s="11">
        <v>15340</v>
      </c>
      <c r="I26" s="11"/>
      <c r="J26" s="11">
        <v>14889</v>
      </c>
      <c r="K26" s="11"/>
      <c r="L26" s="11">
        <v>15051</v>
      </c>
      <c r="M26" s="11"/>
      <c r="N26" s="11">
        <v>15329.5</v>
      </c>
      <c r="O26" s="11">
        <f>(O10+P10)/2</f>
        <v>17088.5</v>
      </c>
      <c r="P26" s="16"/>
    </row>
    <row r="27" spans="1:16" ht="11.25">
      <c r="A27" s="5" t="s">
        <v>27</v>
      </c>
      <c r="C27" s="11">
        <v>11781.5</v>
      </c>
      <c r="D27" s="11">
        <v>12058</v>
      </c>
      <c r="E27" s="11">
        <v>11765.5</v>
      </c>
      <c r="F27" s="11">
        <v>11563</v>
      </c>
      <c r="G27" s="11">
        <v>11514</v>
      </c>
      <c r="H27" s="11">
        <v>11656.5</v>
      </c>
      <c r="I27" s="11"/>
      <c r="J27" s="11">
        <v>11591</v>
      </c>
      <c r="K27" s="11"/>
      <c r="L27" s="11">
        <v>11496</v>
      </c>
      <c r="M27" s="11"/>
      <c r="N27" s="11">
        <v>11854</v>
      </c>
      <c r="O27" s="11">
        <f>O28+O29</f>
        <v>12812</v>
      </c>
      <c r="P27" s="16"/>
    </row>
    <row r="28" spans="2:16" ht="11.25">
      <c r="B28" s="5" t="s">
        <v>17</v>
      </c>
      <c r="C28" s="11">
        <v>10617</v>
      </c>
      <c r="D28" s="11">
        <v>10916</v>
      </c>
      <c r="E28" s="11">
        <v>10654.5</v>
      </c>
      <c r="F28" s="11">
        <v>10494</v>
      </c>
      <c r="G28" s="11">
        <v>10532.5</v>
      </c>
      <c r="H28" s="11">
        <v>10724.5</v>
      </c>
      <c r="I28" s="11"/>
      <c r="J28" s="11">
        <v>10686.5</v>
      </c>
      <c r="K28" s="11"/>
      <c r="L28" s="11">
        <v>10635</v>
      </c>
      <c r="M28" s="11"/>
      <c r="N28" s="11">
        <v>11037</v>
      </c>
      <c r="O28" s="11">
        <f>(O12+P12)/2</f>
        <v>11731</v>
      </c>
      <c r="P28" s="16"/>
    </row>
    <row r="29" spans="2:16" ht="11.25">
      <c r="B29" s="5" t="s">
        <v>20</v>
      </c>
      <c r="C29" s="11">
        <v>1164.5</v>
      </c>
      <c r="D29" s="11">
        <v>1142</v>
      </c>
      <c r="E29" s="11">
        <v>1111</v>
      </c>
      <c r="F29" s="11">
        <v>1069</v>
      </c>
      <c r="G29" s="11">
        <v>981.5</v>
      </c>
      <c r="H29" s="11">
        <v>932</v>
      </c>
      <c r="I29" s="11"/>
      <c r="J29" s="11">
        <v>904.5</v>
      </c>
      <c r="K29" s="11"/>
      <c r="L29" s="11">
        <v>861</v>
      </c>
      <c r="M29" s="11"/>
      <c r="N29" s="11">
        <v>817</v>
      </c>
      <c r="O29" s="11">
        <f>(O15+P15)/2</f>
        <v>1081</v>
      </c>
      <c r="P29" s="16"/>
    </row>
    <row r="30" spans="1:16" ht="11.25">
      <c r="A30" s="6" t="s">
        <v>25</v>
      </c>
      <c r="B30" s="6"/>
      <c r="C30" s="13">
        <v>1424</v>
      </c>
      <c r="D30" s="13">
        <v>1422.5</v>
      </c>
      <c r="E30" s="13">
        <v>1400.5</v>
      </c>
      <c r="F30" s="13">
        <v>1411</v>
      </c>
      <c r="G30" s="13">
        <v>1393</v>
      </c>
      <c r="H30" s="13">
        <v>1388.5</v>
      </c>
      <c r="I30" s="13"/>
      <c r="J30" s="13">
        <v>1369</v>
      </c>
      <c r="K30" s="13"/>
      <c r="L30" s="13">
        <v>1365</v>
      </c>
      <c r="M30" s="13"/>
      <c r="N30" s="13">
        <v>1366</v>
      </c>
      <c r="O30" s="13">
        <f>(O24+P24)/2</f>
        <v>1368.5</v>
      </c>
      <c r="P30" s="16"/>
    </row>
    <row r="31" spans="1:16" ht="11.25">
      <c r="A31" s="7" t="s">
        <v>28</v>
      </c>
      <c r="C31" s="11"/>
      <c r="D31" s="11"/>
      <c r="E31" s="11"/>
      <c r="F31" s="11"/>
      <c r="G31" s="11"/>
      <c r="H31" s="11"/>
      <c r="I31" s="12"/>
      <c r="J31" s="11"/>
      <c r="K31" s="11"/>
      <c r="L31" s="11"/>
      <c r="M31" s="11"/>
      <c r="N31" s="11"/>
      <c r="O31" s="11"/>
      <c r="P31" s="11"/>
    </row>
    <row r="32" spans="1:16" ht="11.25">
      <c r="A32" s="5" t="s">
        <v>29</v>
      </c>
      <c r="C32" s="11">
        <v>986</v>
      </c>
      <c r="D32" s="11">
        <v>778</v>
      </c>
      <c r="E32" s="11">
        <v>551</v>
      </c>
      <c r="F32" s="11">
        <v>277</v>
      </c>
      <c r="G32" s="11">
        <v>1119</v>
      </c>
      <c r="H32" s="11">
        <v>823</v>
      </c>
      <c r="I32" s="12">
        <v>807</v>
      </c>
      <c r="J32" s="11">
        <v>532</v>
      </c>
      <c r="K32" s="12">
        <v>540</v>
      </c>
      <c r="L32" s="11">
        <v>264</v>
      </c>
      <c r="M32" s="12">
        <v>278</v>
      </c>
      <c r="N32" s="11">
        <v>1074</v>
      </c>
      <c r="O32" s="11">
        <v>1083</v>
      </c>
      <c r="P32" s="11">
        <v>1237</v>
      </c>
    </row>
    <row r="33" spans="1:16" ht="11.25">
      <c r="A33" s="5" t="s">
        <v>30</v>
      </c>
      <c r="C33" s="11">
        <v>646</v>
      </c>
      <c r="D33" s="11">
        <v>524</v>
      </c>
      <c r="E33" s="11">
        <v>377</v>
      </c>
      <c r="F33" s="11">
        <v>195</v>
      </c>
      <c r="G33" s="11">
        <v>796</v>
      </c>
      <c r="H33" s="11">
        <v>578</v>
      </c>
      <c r="I33" s="12">
        <v>559</v>
      </c>
      <c r="J33" s="11">
        <v>369</v>
      </c>
      <c r="K33" s="12">
        <v>376</v>
      </c>
      <c r="L33" s="11">
        <v>181</v>
      </c>
      <c r="M33" s="12">
        <v>197</v>
      </c>
      <c r="N33" s="11">
        <v>742</v>
      </c>
      <c r="O33" s="11">
        <v>717</v>
      </c>
      <c r="P33" s="11">
        <v>862</v>
      </c>
    </row>
    <row r="34" spans="1:16" ht="11.25">
      <c r="A34" s="5" t="s">
        <v>31</v>
      </c>
      <c r="C34" s="11">
        <v>340</v>
      </c>
      <c r="D34" s="11">
        <v>254</v>
      </c>
      <c r="E34" s="11">
        <v>174</v>
      </c>
      <c r="F34" s="11">
        <v>82</v>
      </c>
      <c r="G34" s="11">
        <v>323</v>
      </c>
      <c r="H34" s="11">
        <v>245</v>
      </c>
      <c r="I34" s="12">
        <v>248</v>
      </c>
      <c r="J34" s="11">
        <v>163</v>
      </c>
      <c r="K34" s="12">
        <v>164</v>
      </c>
      <c r="L34" s="11">
        <v>83</v>
      </c>
      <c r="M34" s="12">
        <v>81</v>
      </c>
      <c r="N34" s="11">
        <v>332</v>
      </c>
      <c r="O34" s="11">
        <f>O32-O33</f>
        <v>366</v>
      </c>
      <c r="P34" s="11">
        <f>P32-P33</f>
        <v>375</v>
      </c>
    </row>
    <row r="35" spans="1:16" ht="11.25">
      <c r="A35" s="5" t="s">
        <v>32</v>
      </c>
      <c r="C35" s="11">
        <v>225</v>
      </c>
      <c r="D35" s="11">
        <v>166</v>
      </c>
      <c r="E35" s="11">
        <v>112</v>
      </c>
      <c r="F35" s="11">
        <v>47</v>
      </c>
      <c r="G35" s="11">
        <v>189</v>
      </c>
      <c r="H35" s="11">
        <v>145</v>
      </c>
      <c r="I35" s="12">
        <v>122</v>
      </c>
      <c r="J35" s="11">
        <v>94</v>
      </c>
      <c r="K35" s="12">
        <v>80</v>
      </c>
      <c r="L35" s="11">
        <v>37</v>
      </c>
      <c r="M35" s="12">
        <v>40</v>
      </c>
      <c r="N35" s="11">
        <v>170</v>
      </c>
      <c r="O35" s="11">
        <v>96</v>
      </c>
      <c r="P35" s="11">
        <v>70</v>
      </c>
    </row>
    <row r="36" spans="1:16" ht="11.25">
      <c r="A36" s="5" t="s">
        <v>33</v>
      </c>
      <c r="C36" s="11">
        <v>565</v>
      </c>
      <c r="D36" s="11">
        <v>420</v>
      </c>
      <c r="E36" s="11">
        <v>286</v>
      </c>
      <c r="F36" s="11">
        <v>129</v>
      </c>
      <c r="G36" s="11">
        <v>512</v>
      </c>
      <c r="H36" s="11">
        <v>390</v>
      </c>
      <c r="I36" s="12">
        <v>370</v>
      </c>
      <c r="J36" s="11">
        <v>257</v>
      </c>
      <c r="K36" s="12">
        <v>244</v>
      </c>
      <c r="L36" s="11">
        <v>120</v>
      </c>
      <c r="M36" s="12">
        <v>121</v>
      </c>
      <c r="N36" s="11">
        <v>502</v>
      </c>
      <c r="O36" s="11">
        <f>O34+O35</f>
        <v>462</v>
      </c>
      <c r="P36" s="11">
        <f>P34+P35</f>
        <v>445</v>
      </c>
    </row>
    <row r="37" spans="1:16" ht="11.25">
      <c r="A37" s="5" t="s">
        <v>34</v>
      </c>
      <c r="C37" s="11">
        <v>280</v>
      </c>
      <c r="D37" s="11">
        <v>178</v>
      </c>
      <c r="E37" s="11">
        <v>115</v>
      </c>
      <c r="F37" s="11">
        <v>52</v>
      </c>
      <c r="G37" s="11">
        <v>216</v>
      </c>
      <c r="H37" s="11">
        <v>159</v>
      </c>
      <c r="I37" s="12">
        <v>159</v>
      </c>
      <c r="J37" s="11">
        <v>102</v>
      </c>
      <c r="K37" s="12">
        <v>101</v>
      </c>
      <c r="L37" s="11">
        <v>53</v>
      </c>
      <c r="M37" s="12">
        <v>52</v>
      </c>
      <c r="N37" s="11">
        <v>225</v>
      </c>
      <c r="O37" s="11">
        <v>191</v>
      </c>
      <c r="P37" s="11">
        <v>205</v>
      </c>
    </row>
    <row r="38" spans="1:16" ht="11.25">
      <c r="A38" s="5" t="s">
        <v>35</v>
      </c>
      <c r="C38" s="11">
        <v>285</v>
      </c>
      <c r="D38" s="11">
        <v>242</v>
      </c>
      <c r="E38" s="11">
        <v>171</v>
      </c>
      <c r="F38" s="11">
        <v>77</v>
      </c>
      <c r="G38" s="11">
        <v>296</v>
      </c>
      <c r="H38" s="11">
        <v>231</v>
      </c>
      <c r="I38" s="12">
        <v>211</v>
      </c>
      <c r="J38" s="11">
        <v>155</v>
      </c>
      <c r="K38" s="12">
        <v>143</v>
      </c>
      <c r="L38" s="11">
        <v>67</v>
      </c>
      <c r="M38" s="12">
        <v>69</v>
      </c>
      <c r="N38" s="11">
        <v>277</v>
      </c>
      <c r="O38" s="11">
        <f>O36-O37</f>
        <v>271</v>
      </c>
      <c r="P38" s="11">
        <f>P36-P37</f>
        <v>240</v>
      </c>
    </row>
    <row r="39" spans="1:16" ht="11.25">
      <c r="A39" s="6" t="s">
        <v>36</v>
      </c>
      <c r="B39" s="6"/>
      <c r="C39" s="13">
        <v>113</v>
      </c>
      <c r="D39" s="13">
        <v>166</v>
      </c>
      <c r="E39" s="13">
        <v>117</v>
      </c>
      <c r="F39" s="13">
        <v>51</v>
      </c>
      <c r="G39" s="13">
        <v>174</v>
      </c>
      <c r="H39" s="13">
        <v>161</v>
      </c>
      <c r="I39" s="14">
        <v>163</v>
      </c>
      <c r="J39" s="13">
        <v>107</v>
      </c>
      <c r="K39" s="14">
        <v>112</v>
      </c>
      <c r="L39" s="13">
        <v>54</v>
      </c>
      <c r="M39" s="14">
        <v>58</v>
      </c>
      <c r="N39" s="13">
        <v>204</v>
      </c>
      <c r="O39" s="13">
        <v>215</v>
      </c>
      <c r="P39" s="11">
        <v>186</v>
      </c>
    </row>
    <row r="40" spans="1:13" ht="11.25">
      <c r="A40" s="7" t="s">
        <v>37</v>
      </c>
      <c r="C40" s="11"/>
      <c r="E40" s="11"/>
      <c r="M40" s="17"/>
    </row>
    <row r="41" spans="1:16" ht="11.25">
      <c r="A41" s="5" t="s">
        <v>38</v>
      </c>
      <c r="C41" s="11">
        <v>294</v>
      </c>
      <c r="D41" s="5">
        <v>178</v>
      </c>
      <c r="E41" s="11">
        <v>182</v>
      </c>
      <c r="F41" s="11">
        <v>170</v>
      </c>
      <c r="G41" s="11">
        <v>128</v>
      </c>
      <c r="H41" s="11">
        <v>162</v>
      </c>
      <c r="I41" s="12"/>
      <c r="J41" s="11">
        <v>161</v>
      </c>
      <c r="K41" s="12"/>
      <c r="L41" s="11">
        <v>185</v>
      </c>
      <c r="M41" s="12"/>
      <c r="N41" s="11">
        <v>189</v>
      </c>
      <c r="O41" s="11">
        <v>81</v>
      </c>
      <c r="P41" s="17"/>
    </row>
    <row r="42" spans="1:16" ht="11.25">
      <c r="A42" s="5" t="s">
        <v>39</v>
      </c>
      <c r="C42" s="11">
        <v>267</v>
      </c>
      <c r="D42" s="5">
        <v>221</v>
      </c>
      <c r="E42" s="11">
        <v>224</v>
      </c>
      <c r="F42" s="11">
        <v>213</v>
      </c>
      <c r="G42" s="11">
        <v>203</v>
      </c>
      <c r="H42" s="11">
        <v>199</v>
      </c>
      <c r="I42" s="11"/>
      <c r="J42" s="11">
        <v>201</v>
      </c>
      <c r="K42" s="11"/>
      <c r="L42" s="11">
        <v>219</v>
      </c>
      <c r="M42" s="11"/>
      <c r="N42" s="11">
        <v>221</v>
      </c>
      <c r="O42" s="11">
        <v>168</v>
      </c>
      <c r="P42" s="17"/>
    </row>
    <row r="43" spans="1:16" ht="11.25">
      <c r="A43" s="5" t="s">
        <v>40</v>
      </c>
      <c r="C43" s="18">
        <v>0.026937877954920284</v>
      </c>
      <c r="D43" s="18">
        <v>0.015816598542740357</v>
      </c>
      <c r="E43" s="18">
        <v>0.016414141414141416</v>
      </c>
      <c r="F43" s="18">
        <v>0.01542789726835466</v>
      </c>
      <c r="G43" s="18">
        <v>0.012403100775193798</v>
      </c>
      <c r="H43" s="18">
        <v>0.015314804310833806</v>
      </c>
      <c r="I43" s="18">
        <v>0</v>
      </c>
      <c r="J43" s="18">
        <v>0.015751883377360335</v>
      </c>
      <c r="K43" s="18">
        <v>0</v>
      </c>
      <c r="L43" s="18">
        <v>0.018557528337847327</v>
      </c>
      <c r="M43" s="18">
        <v>0</v>
      </c>
      <c r="N43" s="18">
        <v>0.01758957654723127</v>
      </c>
      <c r="O43" s="18">
        <f>O41/O12</f>
        <v>0.007149792567746492</v>
      </c>
      <c r="P43" s="17"/>
    </row>
    <row r="44" spans="1:16" ht="11.25">
      <c r="A44" s="5" t="s">
        <v>41</v>
      </c>
      <c r="C44" s="18">
        <v>0.9081632653061225</v>
      </c>
      <c r="D44" s="18">
        <v>1.2415730337078652</v>
      </c>
      <c r="E44" s="18">
        <v>1.2307692307692308</v>
      </c>
      <c r="F44" s="18">
        <v>1.2529411764705882</v>
      </c>
      <c r="G44" s="18">
        <v>1.5859375</v>
      </c>
      <c r="H44" s="18">
        <v>1.228395061728395</v>
      </c>
      <c r="I44" s="18" t="e">
        <v>#DIV/0!</v>
      </c>
      <c r="J44" s="18">
        <v>1.2484472049689441</v>
      </c>
      <c r="K44" s="18" t="e">
        <v>#DIV/0!</v>
      </c>
      <c r="L44" s="18">
        <v>1.1837837837837837</v>
      </c>
      <c r="M44" s="18" t="e">
        <v>#DIV/0!</v>
      </c>
      <c r="N44" s="18">
        <v>1.1693121693121693</v>
      </c>
      <c r="O44" s="18">
        <f>O42/O41</f>
        <v>2.074074074074074</v>
      </c>
      <c r="P44" s="17"/>
    </row>
    <row r="45" spans="1:16" ht="11.25">
      <c r="A45" s="6" t="s">
        <v>42</v>
      </c>
      <c r="B45" s="6"/>
      <c r="C45" s="19">
        <v>0.02446399120395822</v>
      </c>
      <c r="D45" s="19">
        <v>0.019637462235649546</v>
      </c>
      <c r="E45" s="19">
        <v>0.020202020202020204</v>
      </c>
      <c r="F45" s="19">
        <v>0.019330247753879662</v>
      </c>
      <c r="G45" s="19">
        <v>0.019670542635658914</v>
      </c>
      <c r="H45" s="19">
        <v>0.018812629986764983</v>
      </c>
      <c r="I45" s="19">
        <v>0</v>
      </c>
      <c r="J45" s="19">
        <v>0.019665394775462284</v>
      </c>
      <c r="K45" s="19">
        <v>0</v>
      </c>
      <c r="L45" s="19">
        <v>0.0219681011134517</v>
      </c>
      <c r="M45" s="19">
        <v>0</v>
      </c>
      <c r="N45" s="19">
        <v>0.020567705909725453</v>
      </c>
      <c r="O45" s="19">
        <f>O42/O12</f>
        <v>0.014829199399770501</v>
      </c>
      <c r="P45" s="17"/>
    </row>
    <row r="46" ht="11.25">
      <c r="A46" s="7" t="s">
        <v>43</v>
      </c>
    </row>
    <row r="47" spans="1:15" ht="11.25">
      <c r="A47" s="5" t="s">
        <v>44</v>
      </c>
      <c r="C47" s="18">
        <v>0.11548296626247628</v>
      </c>
      <c r="D47" s="18">
        <v>0.11695064394848412</v>
      </c>
      <c r="E47" s="18">
        <v>0.11832833886774115</v>
      </c>
      <c r="F47" s="18">
        <v>0.11964140179299103</v>
      </c>
      <c r="G47" s="18">
        <v>0.12657342657342657</v>
      </c>
      <c r="H47" s="18">
        <v>0.11907016788635386</v>
      </c>
      <c r="I47" s="18"/>
      <c r="J47" s="18">
        <v>0.1198140200286123</v>
      </c>
      <c r="K47" s="18"/>
      <c r="L47" s="18">
        <v>0.12472365512159175</v>
      </c>
      <c r="M47" s="18"/>
      <c r="N47" s="18">
        <v>0.11546427338626165</v>
      </c>
      <c r="O47" s="18">
        <f>O24/(O12+O15)</f>
        <v>0.11501650165016501</v>
      </c>
    </row>
    <row r="48" spans="1:15" ht="11.25">
      <c r="A48" s="6" t="s">
        <v>45</v>
      </c>
      <c r="B48" s="6"/>
      <c r="C48" s="19">
        <v>0.12827560930914422</v>
      </c>
      <c r="D48" s="19">
        <v>0.1299093655589124</v>
      </c>
      <c r="E48" s="19">
        <v>0.13176406926406928</v>
      </c>
      <c r="F48" s="19">
        <v>0.1332244305290861</v>
      </c>
      <c r="G48" s="19">
        <v>0.14031007751937985</v>
      </c>
      <c r="H48" s="19">
        <v>0.1307430516165627</v>
      </c>
      <c r="I48" s="19"/>
      <c r="J48" s="19">
        <v>0.1311026318364152</v>
      </c>
      <c r="K48" s="19"/>
      <c r="L48" s="19">
        <v>0.13582104524024477</v>
      </c>
      <c r="M48" s="19"/>
      <c r="N48" s="19">
        <v>0.12452303396928804</v>
      </c>
      <c r="O48" s="19">
        <f>O24/O12</f>
        <v>0.12304704740047666</v>
      </c>
    </row>
    <row r="49" ht="11.25">
      <c r="A49" s="7" t="s">
        <v>46</v>
      </c>
    </row>
    <row r="50" spans="1:15" ht="11.25">
      <c r="A50" s="5" t="s">
        <v>47</v>
      </c>
      <c r="C50" s="20">
        <v>0.2828580448279491</v>
      </c>
      <c r="D50" s="20">
        <v>0.26760709469971994</v>
      </c>
      <c r="E50" s="20">
        <v>0.2659744408945687</v>
      </c>
      <c r="F50" s="20">
        <v>0.2517809892122939</v>
      </c>
      <c r="G50" s="20">
        <v>0.3193027631969892</v>
      </c>
      <c r="H50" s="20">
        <v>0.3120988600440655</v>
      </c>
      <c r="I50" s="20"/>
      <c r="J50" s="20">
        <v>0.2637464095199015</v>
      </c>
      <c r="K50" s="20"/>
      <c r="L50" s="20">
        <v>0.2956287549202403</v>
      </c>
      <c r="M50" s="20"/>
      <c r="N50" s="20">
        <v>0.27974670615871716</v>
      </c>
      <c r="O50" s="20">
        <f>O11/O16</f>
        <v>0.2803355637671028</v>
      </c>
    </row>
    <row r="51" spans="1:15" ht="11.25">
      <c r="A51" s="5" t="s">
        <v>48</v>
      </c>
      <c r="C51" s="20">
        <v>0.17270624518118735</v>
      </c>
      <c r="D51" s="20">
        <v>0.16417435571110403</v>
      </c>
      <c r="E51" s="20">
        <v>0.16906771593577458</v>
      </c>
      <c r="F51" s="20">
        <v>0.15778061224489795</v>
      </c>
      <c r="G51" s="20">
        <v>0.2082687338501292</v>
      </c>
      <c r="H51" s="20">
        <v>0.20899352107255115</v>
      </c>
      <c r="I51" s="20"/>
      <c r="J51" s="20">
        <v>0.1790639364814041</v>
      </c>
      <c r="K51" s="20"/>
      <c r="L51" s="20">
        <v>0.19852531997774067</v>
      </c>
      <c r="M51" s="20"/>
      <c r="N51" s="20">
        <v>0.18317394502775364</v>
      </c>
      <c r="O51" s="20">
        <f>O11/O10</f>
        <v>0.17872150770406214</v>
      </c>
    </row>
    <row r="52" spans="1:15" ht="11.25">
      <c r="A52" s="6" t="s">
        <v>49</v>
      </c>
      <c r="B52" s="6"/>
      <c r="C52" s="21">
        <v>0.41008102704409133</v>
      </c>
      <c r="D52" s="21">
        <v>0.39695052380458457</v>
      </c>
      <c r="E52" s="21">
        <v>0.3916733226837061</v>
      </c>
      <c r="F52" s="21">
        <v>0.379096275188276</v>
      </c>
      <c r="G52" s="21">
        <v>0.4302268000396157</v>
      </c>
      <c r="H52" s="21">
        <v>0.41143787719130187</v>
      </c>
      <c r="I52" s="21"/>
      <c r="J52" s="21">
        <v>0.3625359048009848</v>
      </c>
      <c r="K52" s="21"/>
      <c r="L52" s="21">
        <v>0.3875077688004972</v>
      </c>
      <c r="M52" s="21"/>
      <c r="N52" s="21">
        <v>0.36584618527218876</v>
      </c>
      <c r="O52" s="21">
        <f>(O11+O15)/O16</f>
        <v>0.3593328672725457</v>
      </c>
    </row>
    <row r="53" ht="11.25">
      <c r="A53" s="7" t="s">
        <v>50</v>
      </c>
    </row>
    <row r="54" spans="1:15" ht="11.25">
      <c r="A54" s="5" t="s">
        <v>51</v>
      </c>
      <c r="C54" s="18">
        <v>0.009591308407248653</v>
      </c>
      <c r="D54" s="18">
        <v>0.018355725106430035</v>
      </c>
      <c r="E54" s="18">
        <v>0.019888657515617695</v>
      </c>
      <c r="F54" s="18">
        <v>0.01764248032517513</v>
      </c>
      <c r="G54" s="18">
        <v>0.015112037519541427</v>
      </c>
      <c r="H54" s="18">
        <v>0.018416048270635837</v>
      </c>
      <c r="I54" s="18"/>
      <c r="J54" s="18">
        <v>0.018462600293331032</v>
      </c>
      <c r="K54" s="18"/>
      <c r="L54" s="18">
        <v>0.018789144050104383</v>
      </c>
      <c r="M54" s="18"/>
      <c r="N54" s="18">
        <v>0.01720938079973005</v>
      </c>
      <c r="O54" s="18">
        <f>O39/O27</f>
        <v>0.016781142678738682</v>
      </c>
    </row>
    <row r="55" spans="1:15" ht="11.25">
      <c r="A55" s="5" t="s">
        <v>52</v>
      </c>
      <c r="C55" s="18">
        <v>0.007279989692049993</v>
      </c>
      <c r="D55" s="18">
        <v>0.014140897861828094</v>
      </c>
      <c r="E55" s="18">
        <v>0.015540428357961149</v>
      </c>
      <c r="F55" s="18">
        <v>0.013574660633484163</v>
      </c>
      <c r="G55" s="18">
        <v>0.011434955475963592</v>
      </c>
      <c r="H55" s="18">
        <v>0.013993915688830943</v>
      </c>
      <c r="I55" s="18"/>
      <c r="J55" s="18">
        <v>0.014373027066962188</v>
      </c>
      <c r="K55" s="18"/>
      <c r="L55" s="18">
        <v>0.014351205899940203</v>
      </c>
      <c r="M55" s="18"/>
      <c r="N55" s="18">
        <v>0.01330767474477315</v>
      </c>
      <c r="O55" s="18">
        <f>O39/O26</f>
        <v>0.012581560698715511</v>
      </c>
    </row>
    <row r="56" spans="1:15" ht="11.25">
      <c r="A56" s="5" t="s">
        <v>53</v>
      </c>
      <c r="C56" s="18">
        <v>0.07935393258426966</v>
      </c>
      <c r="D56" s="18">
        <v>0.15559461042765085</v>
      </c>
      <c r="E56" s="18">
        <v>0.1670831845769368</v>
      </c>
      <c r="F56" s="18">
        <v>0.14457831325301204</v>
      </c>
      <c r="G56" s="18">
        <v>0.1249102656137832</v>
      </c>
      <c r="H56" s="18">
        <v>0.15460328892089784</v>
      </c>
      <c r="I56" s="18"/>
      <c r="J56" s="18">
        <v>0.15631848064280496</v>
      </c>
      <c r="K56" s="18"/>
      <c r="L56" s="18">
        <v>0.15824175824175823</v>
      </c>
      <c r="M56" s="18"/>
      <c r="N56" s="18">
        <v>0.1493411420204978</v>
      </c>
      <c r="O56" s="18">
        <f>O39/O30</f>
        <v>0.15710632078918524</v>
      </c>
    </row>
    <row r="57" spans="1:15" ht="11.25">
      <c r="A57" s="5" t="s">
        <v>54</v>
      </c>
      <c r="C57" s="18">
        <v>0.08369053176590417</v>
      </c>
      <c r="D57" s="18">
        <v>0.08602863935423231</v>
      </c>
      <c r="E57" s="18">
        <v>0.09366367770175513</v>
      </c>
      <c r="F57" s="18">
        <v>0.0958228833347747</v>
      </c>
      <c r="G57" s="18">
        <v>0.09718603439291297</v>
      </c>
      <c r="H57" s="18">
        <v>0.09413917842691488</v>
      </c>
      <c r="I57" s="18"/>
      <c r="J57" s="18">
        <v>0.09179535846777673</v>
      </c>
      <c r="K57" s="18"/>
      <c r="L57" s="18">
        <v>0.0918580375782881</v>
      </c>
      <c r="M57" s="18"/>
      <c r="N57" s="18">
        <v>0.09060232832799055</v>
      </c>
      <c r="O57" s="18">
        <f>O32/O27</f>
        <v>0.08453012800499532</v>
      </c>
    </row>
    <row r="58" spans="1:15" ht="11.25">
      <c r="A58" s="5" t="s">
        <v>55</v>
      </c>
      <c r="C58" s="18">
        <v>0.054831727708695835</v>
      </c>
      <c r="D58" s="18">
        <v>0.05794216840824901</v>
      </c>
      <c r="E58" s="18">
        <v>0.06408567421699035</v>
      </c>
      <c r="F58" s="18">
        <v>0.06745654241978725</v>
      </c>
      <c r="G58" s="18">
        <v>0.06913322911238493</v>
      </c>
      <c r="H58" s="18">
        <v>0.06611475714551251</v>
      </c>
      <c r="I58" s="18"/>
      <c r="J58" s="18">
        <v>0.06367008886204814</v>
      </c>
      <c r="K58" s="18"/>
      <c r="L58" s="18">
        <v>0.06297842727905359</v>
      </c>
      <c r="M58" s="18"/>
      <c r="N58" s="18">
        <v>0.06259490467352792</v>
      </c>
      <c r="O58" s="18">
        <f>O33/O26</f>
        <v>0.04195804195804196</v>
      </c>
    </row>
    <row r="59" spans="1:15" ht="11.25">
      <c r="A59" s="5" t="s">
        <v>56</v>
      </c>
      <c r="C59" s="18">
        <v>0.028858804057208334</v>
      </c>
      <c r="D59" s="18">
        <v>0.028086470945983304</v>
      </c>
      <c r="E59" s="18">
        <v>0.02957800348476478</v>
      </c>
      <c r="F59" s="18">
        <v>0.02836634091498746</v>
      </c>
      <c r="G59" s="18">
        <v>0.028052805280528052</v>
      </c>
      <c r="H59" s="18">
        <v>0.028024421281402367</v>
      </c>
      <c r="I59" s="18"/>
      <c r="J59" s="18">
        <v>0.028125269605728583</v>
      </c>
      <c r="K59" s="18"/>
      <c r="L59" s="18">
        <v>0.028879610299234516</v>
      </c>
      <c r="M59" s="18"/>
      <c r="N59" s="18">
        <v>0.02800742365446263</v>
      </c>
      <c r="O59" s="18">
        <f>O34/O27</f>
        <v>0.02856696846706213</v>
      </c>
    </row>
    <row r="60" spans="1:15" ht="11.25">
      <c r="A60" s="5" t="s">
        <v>57</v>
      </c>
      <c r="C60" s="18">
        <v>0.49557522123893805</v>
      </c>
      <c r="D60" s="18">
        <v>0.4238095238095238</v>
      </c>
      <c r="E60" s="18">
        <v>0.4020979020979021</v>
      </c>
      <c r="F60" s="18">
        <v>0.40310077519379844</v>
      </c>
      <c r="G60" s="18">
        <v>0.421875</v>
      </c>
      <c r="H60" s="18">
        <v>0.4076923076923077</v>
      </c>
      <c r="I60" s="18">
        <v>0.4297297297297297</v>
      </c>
      <c r="J60" s="18">
        <v>0.3968871595330739</v>
      </c>
      <c r="K60" s="18">
        <v>0.4139344262295082</v>
      </c>
      <c r="L60" s="18">
        <v>0.44166666666666665</v>
      </c>
      <c r="M60" s="18">
        <v>0.42975206611570244</v>
      </c>
      <c r="N60" s="18">
        <v>0.448207171314741</v>
      </c>
      <c r="O60" s="18">
        <f>O37/O36</f>
        <v>0.4134199134199134</v>
      </c>
    </row>
    <row r="61" spans="1:15" ht="11.25">
      <c r="A61" s="6" t="s">
        <v>58</v>
      </c>
      <c r="B61" s="6"/>
      <c r="C61" s="19">
        <v>0.019097737979034926</v>
      </c>
      <c r="D61" s="19">
        <v>0.018355725106430035</v>
      </c>
      <c r="E61" s="19">
        <v>0.019038714886745144</v>
      </c>
      <c r="F61" s="19">
        <v>0.01625875637810257</v>
      </c>
      <c r="G61" s="19">
        <v>0.01641479937467431</v>
      </c>
      <c r="H61" s="19">
        <v>0.01658588198287079</v>
      </c>
      <c r="I61" s="19"/>
      <c r="J61" s="19">
        <v>0.01621948063152446</v>
      </c>
      <c r="K61" s="19"/>
      <c r="L61" s="19">
        <v>0.012874043145441893</v>
      </c>
      <c r="M61" s="22"/>
      <c r="N61" s="19">
        <v>0.014341150666441708</v>
      </c>
      <c r="O61" s="19">
        <f>O35/O27</f>
        <v>0.007492975335622854</v>
      </c>
    </row>
    <row r="62" ht="11.25">
      <c r="A62" s="7" t="s">
        <v>59</v>
      </c>
    </row>
    <row r="63" spans="1:15" ht="11.25">
      <c r="A63" s="5" t="s">
        <v>60</v>
      </c>
      <c r="C63" s="11">
        <v>2890</v>
      </c>
      <c r="D63" s="11">
        <v>2921</v>
      </c>
      <c r="E63" s="11">
        <v>2913</v>
      </c>
      <c r="F63" s="11">
        <v>2867</v>
      </c>
      <c r="G63" s="11">
        <v>2895</v>
      </c>
      <c r="H63" s="11">
        <v>3087</v>
      </c>
      <c r="I63" s="11"/>
      <c r="J63" s="11">
        <v>2863</v>
      </c>
      <c r="K63" s="11"/>
      <c r="L63" s="11">
        <v>2700</v>
      </c>
      <c r="M63" s="11"/>
      <c r="N63" s="11">
        <v>2660</v>
      </c>
      <c r="O63" s="11">
        <v>3637</v>
      </c>
    </row>
    <row r="64" spans="1:15" ht="11.25">
      <c r="A64" s="5" t="s">
        <v>61</v>
      </c>
      <c r="C64" s="11">
        <v>28</v>
      </c>
      <c r="D64" s="11">
        <v>28</v>
      </c>
      <c r="E64" s="11">
        <v>28</v>
      </c>
      <c r="F64" s="11">
        <v>28</v>
      </c>
      <c r="G64" s="11">
        <v>28</v>
      </c>
      <c r="H64" s="11">
        <v>29</v>
      </c>
      <c r="I64" s="11"/>
      <c r="J64" s="11">
        <v>30</v>
      </c>
      <c r="K64" s="11"/>
      <c r="L64" s="11">
        <v>30</v>
      </c>
      <c r="M64" s="11"/>
      <c r="N64" s="11">
        <v>31</v>
      </c>
      <c r="O64" s="11">
        <v>37</v>
      </c>
    </row>
    <row r="65" spans="1:15" ht="11.25">
      <c r="A65" s="5" t="s">
        <v>62</v>
      </c>
      <c r="C65" s="15">
        <v>1.6207612456747404</v>
      </c>
      <c r="D65" s="16">
        <v>1.4806573091407051</v>
      </c>
      <c r="E65" s="16">
        <v>1.556127703398558</v>
      </c>
      <c r="F65" s="16">
        <v>1.5619114056505057</v>
      </c>
      <c r="G65" s="16">
        <v>1.9561312607944732</v>
      </c>
      <c r="H65" s="16">
        <v>1.7146096533851636</v>
      </c>
      <c r="I65" s="16" t="e">
        <v>#DIV/0!</v>
      </c>
      <c r="J65" s="16">
        <v>1.6206776108976597</v>
      </c>
      <c r="K65" s="16" t="e">
        <v>#DIV/0!</v>
      </c>
      <c r="L65" s="16">
        <v>1.778888888888889</v>
      </c>
      <c r="M65" s="16" t="e">
        <v>#DIV/0!</v>
      </c>
      <c r="N65" s="16">
        <v>1.9018796992481204</v>
      </c>
      <c r="O65" s="16" t="e">
        <f>#REF!/O63</f>
        <v>#REF!</v>
      </c>
    </row>
    <row r="66" spans="1:15" ht="11.25">
      <c r="A66" s="5" t="s">
        <v>63</v>
      </c>
      <c r="C66" s="15">
        <v>3.288235294117647</v>
      </c>
      <c r="D66" s="16">
        <v>3.3005819924683326</v>
      </c>
      <c r="E66" s="16">
        <v>3.4383796773086166</v>
      </c>
      <c r="F66" s="16">
        <v>3.4272758981513776</v>
      </c>
      <c r="G66" s="16">
        <v>3.4877374784110535</v>
      </c>
      <c r="H66" s="16">
        <v>3.3816002591512797</v>
      </c>
      <c r="I66" s="16"/>
      <c r="J66" s="16">
        <v>3.404820118756549</v>
      </c>
      <c r="K66" s="16"/>
      <c r="L66" s="16">
        <v>3.5755555555555554</v>
      </c>
      <c r="M66" s="16"/>
      <c r="N66" s="16">
        <v>3.680827067669173</v>
      </c>
      <c r="O66" s="16">
        <f>O16/O63</f>
        <v>2.7530932086884796</v>
      </c>
    </row>
    <row r="67" spans="1:15" ht="11.25">
      <c r="A67" s="6" t="s">
        <v>64</v>
      </c>
      <c r="B67" s="6"/>
      <c r="C67" s="23">
        <v>0.03910034602076125</v>
      </c>
      <c r="D67" s="24">
        <v>0.05682985279014036</v>
      </c>
      <c r="E67" s="24">
        <v>0.04016477857878476</v>
      </c>
      <c r="F67" s="24">
        <v>0.0177886292291594</v>
      </c>
      <c r="G67" s="24">
        <v>0.06010362694300518</v>
      </c>
      <c r="H67" s="24">
        <v>0.05215419501133787</v>
      </c>
      <c r="I67" s="24"/>
      <c r="J67" s="24">
        <v>0.03737338456164862</v>
      </c>
      <c r="K67" s="24"/>
      <c r="L67" s="24">
        <v>0.02</v>
      </c>
      <c r="M67" s="24"/>
      <c r="N67" s="24">
        <v>0.07669172932330827</v>
      </c>
      <c r="O67" s="24">
        <f>O39/O63</f>
        <v>0.059114654935386306</v>
      </c>
    </row>
    <row r="68" ht="11.25">
      <c r="A68" s="7" t="s">
        <v>65</v>
      </c>
    </row>
    <row r="69" spans="1:15" ht="11.25">
      <c r="A69" s="5" t="s">
        <v>66</v>
      </c>
      <c r="C69" s="18">
        <v>0.005426356589147252</v>
      </c>
      <c r="D69" s="18">
        <v>0.00808262236192192</v>
      </c>
      <c r="E69" s="18">
        <v>0.0974369689371779</v>
      </c>
      <c r="F69" s="18">
        <v>0.09070673344462987</v>
      </c>
      <c r="G69" s="18">
        <v>0.03524376379321875</v>
      </c>
      <c r="H69" s="25">
        <v>0.032999801206016866</v>
      </c>
      <c r="I69" s="25"/>
      <c r="J69" s="25">
        <v>-0.06887159533073928</v>
      </c>
      <c r="K69" s="25"/>
      <c r="L69" s="25">
        <v>-0.08584509729111023</v>
      </c>
      <c r="M69" s="25"/>
      <c r="N69" s="18">
        <v>-0.04794346109766968</v>
      </c>
      <c r="O69" s="25">
        <f>+(O10/P10)-1</f>
        <v>-0.14969411509934494</v>
      </c>
    </row>
    <row r="70" spans="1:15" ht="11.25">
      <c r="A70" s="5" t="s">
        <v>67</v>
      </c>
      <c r="C70" s="18">
        <v>0.057558139534883646</v>
      </c>
      <c r="D70" s="18">
        <v>0.06390622045755334</v>
      </c>
      <c r="E70" s="18">
        <v>0.08482535955385972</v>
      </c>
      <c r="F70" s="18">
        <v>0.10532651218778222</v>
      </c>
      <c r="G70" s="18">
        <v>-0.03955328059562587</v>
      </c>
      <c r="H70" s="25">
        <v>-0.026952442277619393</v>
      </c>
      <c r="I70" s="25"/>
      <c r="J70" s="25">
        <v>-0.08348278335724535</v>
      </c>
      <c r="K70" s="25"/>
      <c r="L70" s="25">
        <v>-0.11786567560392891</v>
      </c>
      <c r="M70" s="25"/>
      <c r="N70" s="18">
        <v>-0.05154912172301174</v>
      </c>
      <c r="O70" s="25">
        <f>O12/P12-1</f>
        <v>-0.06626555674606449</v>
      </c>
    </row>
    <row r="71" spans="2:15" ht="11.25">
      <c r="B71" s="5" t="s">
        <v>18</v>
      </c>
      <c r="C71" s="18">
        <v>0.1639172558261326</v>
      </c>
      <c r="D71" s="18">
        <v>0.0939747086536078</v>
      </c>
      <c r="E71" s="18">
        <v>0.08629052846566254</v>
      </c>
      <c r="F71" s="18">
        <v>0.052743740010655404</v>
      </c>
      <c r="G71" s="18">
        <v>0.0013109596224436526</v>
      </c>
      <c r="H71" s="25">
        <v>0.04889466840052026</v>
      </c>
      <c r="I71" s="25"/>
      <c r="J71" s="25">
        <v>0.043420351624933406</v>
      </c>
      <c r="K71" s="25"/>
      <c r="L71" s="25">
        <v>0.05835917676910074</v>
      </c>
      <c r="M71" s="25"/>
      <c r="N71" s="18">
        <v>0.11033478893740911</v>
      </c>
      <c r="O71" s="25">
        <f>+(O13/P13)-1</f>
        <v>0.29038317054845986</v>
      </c>
    </row>
    <row r="72" spans="2:15" ht="11.25">
      <c r="B72" s="5" t="s">
        <v>19</v>
      </c>
      <c r="C72" s="18">
        <v>-0.004922319643131834</v>
      </c>
      <c r="D72" s="18">
        <v>0.04537815126050426</v>
      </c>
      <c r="E72" s="18">
        <v>0.08391497461928932</v>
      </c>
      <c r="F72" s="18">
        <v>0.13708769106999186</v>
      </c>
      <c r="G72" s="18">
        <v>-0.06204010965228679</v>
      </c>
      <c r="H72" s="25">
        <v>-0.06846000569313981</v>
      </c>
      <c r="I72" s="25"/>
      <c r="J72" s="25">
        <v>-0.14787780481211144</v>
      </c>
      <c r="K72" s="25"/>
      <c r="L72" s="25">
        <v>-0.19847820479752387</v>
      </c>
      <c r="M72" s="25"/>
      <c r="N72" s="18">
        <v>-0.12199138586268055</v>
      </c>
      <c r="O72" s="25">
        <f>+(O14/P14)-1</f>
        <v>-0.16650828845950794</v>
      </c>
    </row>
    <row r="73" spans="1:15" ht="11.25">
      <c r="A73" s="5" t="s">
        <v>68</v>
      </c>
      <c r="C73" s="18">
        <v>-0.058829355254035876</v>
      </c>
      <c r="D73" s="18">
        <v>-0.07644410384136413</v>
      </c>
      <c r="E73" s="18">
        <v>0.02749281903980294</v>
      </c>
      <c r="F73" s="18">
        <v>0.01781644914025282</v>
      </c>
      <c r="G73" s="18">
        <v>0.03125319170666939</v>
      </c>
      <c r="H73" s="25">
        <v>0.04988434074223069</v>
      </c>
      <c r="I73" s="26"/>
      <c r="J73" s="25">
        <v>-0.014457587705995367</v>
      </c>
      <c r="K73" s="25"/>
      <c r="L73" s="25">
        <v>-0.04783509221816751</v>
      </c>
      <c r="M73" s="25"/>
      <c r="N73" s="18">
        <v>-0.022171177469289923</v>
      </c>
      <c r="O73" s="25">
        <f>O16/P16-1</f>
        <v>-0.21755098851293275</v>
      </c>
    </row>
    <row r="74" spans="2:15" ht="11.25">
      <c r="B74" s="5" t="s">
        <v>18</v>
      </c>
      <c r="C74" s="18">
        <v>-0.10831099195710459</v>
      </c>
      <c r="D74" s="18">
        <v>-0.07775442809966981</v>
      </c>
      <c r="E74" s="18">
        <v>0.10025706940874035</v>
      </c>
      <c r="F74" s="18">
        <v>0.18708165997322634</v>
      </c>
      <c r="G74" s="18">
        <v>0.2554695388757994</v>
      </c>
      <c r="H74" s="25">
        <v>0.0006007810153199067</v>
      </c>
      <c r="I74" s="25"/>
      <c r="J74" s="25">
        <v>-0.1374722838137472</v>
      </c>
      <c r="K74" s="25"/>
      <c r="L74" s="25">
        <v>-0.11676027194797522</v>
      </c>
      <c r="M74" s="25"/>
      <c r="N74" s="18">
        <v>-0.13457617244392658</v>
      </c>
      <c r="O74" s="25">
        <f>(O17/P17)-1</f>
        <v>0.07449139280125205</v>
      </c>
    </row>
    <row r="75" spans="2:15" ht="11.25">
      <c r="B75" s="5" t="s">
        <v>19</v>
      </c>
      <c r="C75" s="18">
        <v>-0.029841369561803055</v>
      </c>
      <c r="D75" s="18">
        <v>-0.07583005064715809</v>
      </c>
      <c r="E75" s="18">
        <v>-0.006630500301386344</v>
      </c>
      <c r="F75" s="18">
        <v>-0.058055805580558006</v>
      </c>
      <c r="G75" s="18">
        <v>-0.06642228739002932</v>
      </c>
      <c r="H75" s="25">
        <v>0.07469005140610818</v>
      </c>
      <c r="I75" s="25"/>
      <c r="J75" s="25">
        <v>0.05618335190195767</v>
      </c>
      <c r="K75" s="25"/>
      <c r="L75" s="25">
        <v>-0.013321492007104752</v>
      </c>
      <c r="M75" s="25"/>
      <c r="N75" s="18">
        <v>0.0364741641337386</v>
      </c>
      <c r="O75" s="25">
        <f>(O21/P21)-1</f>
        <v>-0.31472609872943136</v>
      </c>
    </row>
    <row r="76" spans="1:15" ht="11.25">
      <c r="A76" s="5" t="s">
        <v>69</v>
      </c>
      <c r="C76" s="18">
        <v>-0.03314917127071826</v>
      </c>
      <c r="D76" s="18">
        <v>0.057122198120028944</v>
      </c>
      <c r="E76" s="18">
        <v>0.09029850746268653</v>
      </c>
      <c r="F76" s="18">
        <v>0.08419497784342678</v>
      </c>
      <c r="G76" s="18">
        <v>0.08221225710014957</v>
      </c>
      <c r="H76" s="25">
        <v>-0.007890961262553842</v>
      </c>
      <c r="I76" s="25"/>
      <c r="J76" s="25">
        <v>-0.0414878397711016</v>
      </c>
      <c r="K76" s="25"/>
      <c r="L76" s="25">
        <v>-0.015988372093023284</v>
      </c>
      <c r="M76" s="25"/>
      <c r="N76" s="18">
        <v>-0.040172166427546625</v>
      </c>
      <c r="O76" s="25">
        <f>(O24/P24)-1</f>
        <v>0.03797468354430378</v>
      </c>
    </row>
    <row r="77" spans="1:15" ht="11.25">
      <c r="A77" s="6" t="s">
        <v>70</v>
      </c>
      <c r="B77" s="6"/>
      <c r="C77" s="19">
        <v>-0.3505747126436781</v>
      </c>
      <c r="D77" s="19">
        <v>0.03105590062111796</v>
      </c>
      <c r="E77" s="19">
        <v>0.09345794392523366</v>
      </c>
      <c r="F77" s="19">
        <v>-0.05555555555555558</v>
      </c>
      <c r="G77" s="19">
        <v>-0.14705882352941177</v>
      </c>
      <c r="H77" s="27">
        <v>-0.012269938650306789</v>
      </c>
      <c r="I77" s="28"/>
      <c r="J77" s="27">
        <v>-0.044642857142857095</v>
      </c>
      <c r="K77" s="27"/>
      <c r="L77" s="27">
        <v>-0.06896551724137934</v>
      </c>
      <c r="M77" s="27"/>
      <c r="N77" s="19">
        <v>-0.05116279069767442</v>
      </c>
      <c r="O77" s="27">
        <f>(O39/P39)-1</f>
        <v>0.15591397849462374</v>
      </c>
    </row>
  </sheetData>
  <sheetProtection password="CD66" sheet="1" objects="1" scenarios="1"/>
  <printOptions horizontalCentered="1" verticalCentered="1"/>
  <pageMargins left="0.75" right="0.75" top="0.7874015748031497" bottom="0.7874015748031497" header="0" footer="0"/>
  <pageSetup horizontalDpi="300" verticalDpi="300" orientation="landscape" r:id="rId3"/>
  <legacyDrawing r:id="rId2"/>
  <oleObjects>
    <oleObject progId="MSPhotoEd.3" shapeId="68950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2002-04-09T20:52:42Z</cp:lastPrinted>
  <dcterms:created xsi:type="dcterms:W3CDTF">2002-03-19T21:25:58Z</dcterms:created>
  <dcterms:modified xsi:type="dcterms:W3CDTF">2002-07-12T14:48:26Z</dcterms:modified>
  <cp:category/>
  <cp:version/>
  <cp:contentType/>
  <cp:contentStatus/>
</cp:coreProperties>
</file>