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privada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<sst xmlns="http://schemas.openxmlformats.org/spreadsheetml/2006/main" count="87" uniqueCount="75">
  <si>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CUADRO No. 15         BANCA PRIVADA</t>
  </si>
  <si>
    <t>ESTADISTICA FINANCIERA. AÑO 1999, TRIMESTRES DE 2000 Y 2001</t>
  </si>
  <si>
    <t>(En millones de balboas)</t>
  </si>
  <si>
    <t>Diciembre 2001</t>
  </si>
  <si>
    <t>Sept 2001</t>
  </si>
  <si>
    <t>Junio 2001</t>
  </si>
  <si>
    <t>Marzo 2001</t>
  </si>
  <si>
    <t>Diciembre 2000</t>
  </si>
  <si>
    <t>Sept 2000</t>
  </si>
  <si>
    <t>Sept 1999</t>
  </si>
  <si>
    <t>Junio 2000</t>
  </si>
  <si>
    <t>Junio 1999</t>
  </si>
  <si>
    <t>Marzo 2000</t>
  </si>
  <si>
    <t>Marzo 1999</t>
  </si>
  <si>
    <t>Dic.1999</t>
  </si>
  <si>
    <t>Dic.1998</t>
  </si>
  <si>
    <t>Dic. 1997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</si>
  <si>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</si>
  <si>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</si>
  <si>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</si>
  <si>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</si>
  <si>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</si>
  <si>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</si>
  <si>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</si>
  <si>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</si>
  <si>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</si>
  <si>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</si>
  <si>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</si>
  <si>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</si>
  <si>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</si>
  <si>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</si>
  <si>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</si>
  <si>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</si>
  <si>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</si>
  <si>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</si>
  <si>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</si>
  <si>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</si>
  <si>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</si>
  <si>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</si>
  <si>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</si>
  <si>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</si>
  <si>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</si>
  <si>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</si>
  <si>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</si>
  <si>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</si>
  <si>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</si>
  <si>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</si>
  <si>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Gerenadores de Ingresos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</si>
  <si>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</si>
  <si>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</si>
  <si>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</si>
  <si>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</si>
  <si>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</si>
  <si>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</si>
  <si>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</si>
  <si>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</si>
  <si>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</si>
  <si>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</si>
  <si>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Ingresos (Promedio)</t>
  </si>
  <si>
    <t>Egresos Operaciones / Activos Gen. de Ingresos (Promedio)</t>
  </si>
  <si>
    <t>Ingresos Netos por Int. / Activos Gen. de Ingresos (Promedio)</t>
  </si>
  <si>
    <t>Egresos Generales / Ingresos de Operaciones</t>
  </si>
  <si>
    <t>Otros Ingresos / Activos Gen. de Ingresos (Promedio)</t>
  </si>
  <si>
    <t>Productividad</t>
  </si>
  <si>
    <t>Número de Empleados</t>
  </si>
  <si>
    <t>Número de Bancos</t>
  </si>
  <si>
    <t>Préstamos / Empleados (Millones de balboas)</t>
  </si>
  <si>
    <t>Depósitos Totales / Empleados (En millones de balboas)</t>
  </si>
  <si>
    <t>Utilidad Neta / Empleados (En millones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</si>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</sst>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"/>
    <numFmt numFmtId="197" formatCode="0.00000000000"/>
    <numFmt numFmtId="198" formatCode="0.000000000"/>
    <numFmt numFmtId="199" formatCode="0.0"/>
    <numFmt numFmtId="200" formatCode="_ * #,##0.0_ ;_ * \-#,##0.0_ ;_ * &quot;-&quot;??_ ;_ @_ "/>
    <numFmt numFmtId="201" formatCode="_ * #,##0_ ;_ * \-#,##0_ ;_ * &quot;-&quot;??_ ;_ @_ "/>
    <numFmt numFmtId="202" formatCode="0.000%"/>
    <numFmt numFmtId="203" formatCode="0.0000%"/>
    <numFmt numFmtId="204" formatCode="0.00000%"/>
    <numFmt numFmtId="205" formatCode="0.000000%"/>
    <numFmt numFmtId="206" formatCode="_(* #,##0.0000_);_(* \(#,##0.0000\);_(* &quot;-&quot;??_);_(@_)"/>
    <numFmt numFmtId="207" formatCode="0.00_);\(0.00\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4" fillId="0" borderId="0" xfId="15" applyNumberFormat="1" applyFont="1" applyAlignment="1">
      <alignment/>
    </xf>
    <xf numFmtId="0" fontId="4" fillId="0" borderId="0" xfId="0" applyFont="1" applyAlignment="1">
      <alignment/>
    </xf>
    <xf numFmtId="187" fontId="2" fillId="0" borderId="0" xfId="15" applyNumberFormat="1" applyFont="1" applyAlignment="1">
      <alignment/>
    </xf>
    <xf numFmtId="187" fontId="2" fillId="0" borderId="1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0" fontId="3" fillId="0" borderId="0" xfId="0" applyFont="1" applyAlignment="1">
      <alignment/>
    </xf>
    <xf numFmtId="10" fontId="2" fillId="0" borderId="0" xfId="19" applyNumberFormat="1" applyFont="1" applyAlignment="1">
      <alignment/>
    </xf>
    <xf numFmtId="10" fontId="2" fillId="0" borderId="1" xfId="19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89" fontId="2" fillId="0" borderId="0" xfId="19" applyNumberFormat="1" applyFont="1" applyAlignment="1">
      <alignment/>
    </xf>
    <xf numFmtId="189" fontId="2" fillId="0" borderId="1" xfId="19" applyNumberFormat="1" applyFont="1" applyBorder="1" applyAlignment="1">
      <alignment/>
    </xf>
    <xf numFmtId="0" fontId="2" fillId="0" borderId="1" xfId="19" applyNumberFormat="1" applyFont="1" applyBorder="1" applyAlignment="1">
      <alignment/>
    </xf>
    <xf numFmtId="171" fontId="2" fillId="0" borderId="1" xfId="15" applyNumberFormat="1" applyFont="1" applyBorder="1" applyAlignment="1">
      <alignment/>
    </xf>
    <xf numFmtId="171" fontId="2" fillId="0" borderId="1" xfId="15" applyFont="1" applyBorder="1" applyAlignment="1">
      <alignment/>
    </xf>
    <xf numFmtId="10" fontId="2" fillId="0" borderId="0" xfId="19" applyNumberFormat="1" applyFont="1" applyFill="1" applyAlignment="1">
      <alignment/>
    </xf>
    <xf numFmtId="171" fontId="2" fillId="0" borderId="0" xfId="15" applyNumberFormat="1" applyFont="1" applyFill="1" applyAlignment="1">
      <alignment/>
    </xf>
    <xf numFmtId="10" fontId="2" fillId="0" borderId="1" xfId="19" applyNumberFormat="1" applyFont="1" applyFill="1" applyBorder="1" applyAlignment="1">
      <alignment/>
    </xf>
    <xf numFmtId="179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7" fontId="2" fillId="0" borderId="0" xfId="15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11.421875" defaultRowHeight="12.75"/>
  <cols>
    <col min="1" max="1" width="2.140625" style="1" customWidth="1"/>
    <col min="2" max="2" width="41.8515625" style="1" customWidth="1"/>
    <col min="3" max="3" width="12.28125" style="1" customWidth="1"/>
    <col min="4" max="4" width="8.00390625" style="1" bestFit="1" customWidth="1"/>
    <col min="5" max="5" width="8.421875" style="1" bestFit="1" customWidth="1"/>
    <col min="6" max="6" width="9.140625" style="1" bestFit="1" customWidth="1"/>
    <col min="7" max="7" width="12.140625" style="1" customWidth="1"/>
    <col min="8" max="8" width="8.00390625" style="1" bestFit="1" customWidth="1"/>
    <col min="9" max="9" width="0.13671875" style="1" hidden="1" customWidth="1"/>
    <col min="10" max="10" width="8.421875" style="1" customWidth="1"/>
    <col min="11" max="11" width="7.421875" style="1" hidden="1" customWidth="1"/>
    <col min="12" max="12" width="9.140625" style="1" bestFit="1" customWidth="1"/>
    <col min="13" max="13" width="8.421875" style="1" hidden="1" customWidth="1"/>
    <col min="14" max="14" width="7.00390625" style="1" bestFit="1" customWidth="1"/>
    <col min="15" max="15" width="8.00390625" style="1" hidden="1" customWidth="1"/>
    <col min="16" max="16" width="6.421875" style="1" hidden="1" customWidth="1"/>
    <col min="17" max="16384" width="8.421875" style="1" customWidth="1"/>
  </cols>
  <sheetData>
    <row r="1" ht="11.25"/>
    <row r="2" spans="2:15" ht="11.25">
      <c r="B2" s="29"/>
      <c r="C2" s="29"/>
      <c r="D2" s="29"/>
      <c r="E2" s="29"/>
      <c r="F2" s="29" t="s">
        <v>0</v>
      </c>
      <c r="H2" s="29"/>
      <c r="I2" s="29"/>
      <c r="J2" s="29"/>
      <c r="K2" s="29"/>
      <c r="L2" s="29"/>
      <c r="M2" s="29"/>
      <c r="N2" s="29"/>
      <c r="O2" s="29"/>
    </row>
    <row r="3" spans="2:15" ht="11.25">
      <c r="B3" s="29"/>
      <c r="C3" s="29"/>
      <c r="D3" s="29"/>
      <c r="E3" s="29"/>
      <c r="F3" s="29" t="s">
        <v>1</v>
      </c>
      <c r="H3" s="29"/>
      <c r="I3" s="29"/>
      <c r="J3" s="29"/>
      <c r="K3" s="29"/>
      <c r="L3" s="29"/>
      <c r="M3" s="29"/>
      <c r="N3" s="29"/>
      <c r="O3" s="29"/>
    </row>
    <row r="4" spans="2:15" ht="11.25">
      <c r="B4" s="28"/>
      <c r="C4" s="28"/>
      <c r="D4" s="28"/>
      <c r="E4" s="28"/>
      <c r="F4" s="28" t="s">
        <v>2</v>
      </c>
      <c r="H4" s="28"/>
      <c r="I4" s="28"/>
      <c r="J4" s="28"/>
      <c r="K4" s="28"/>
      <c r="L4" s="28"/>
      <c r="M4" s="28"/>
      <c r="N4" s="28"/>
      <c r="O4" s="28"/>
    </row>
    <row r="5" spans="1:15" ht="11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1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s="3" customFormat="1" ht="11.25">
      <c r="A8" s="31"/>
      <c r="B8" s="31"/>
      <c r="C8" s="31" t="s">
        <v>3</v>
      </c>
      <c r="D8" s="31" t="s">
        <v>4</v>
      </c>
      <c r="E8" s="31" t="s">
        <v>5</v>
      </c>
      <c r="F8" s="31" t="s">
        <v>6</v>
      </c>
      <c r="G8" s="31" t="s">
        <v>7</v>
      </c>
      <c r="H8" s="31" t="s">
        <v>8</v>
      </c>
      <c r="I8" s="32" t="s">
        <v>9</v>
      </c>
      <c r="J8" s="31" t="s">
        <v>10</v>
      </c>
      <c r="K8" s="32" t="s">
        <v>11</v>
      </c>
      <c r="L8" s="31" t="s">
        <v>12</v>
      </c>
      <c r="M8" s="32" t="s">
        <v>13</v>
      </c>
      <c r="N8" s="31" t="s">
        <v>14</v>
      </c>
      <c r="O8" s="31" t="s">
        <v>15</v>
      </c>
      <c r="P8" s="33" t="s">
        <v>16</v>
      </c>
    </row>
    <row r="9" spans="1:16" ht="11.25">
      <c r="A9" s="3" t="s">
        <v>17</v>
      </c>
      <c r="B9" s="3"/>
      <c r="C9" s="3"/>
      <c r="D9" s="3"/>
      <c r="E9" s="3"/>
      <c r="F9" s="3"/>
      <c r="G9" s="4"/>
      <c r="H9" s="4"/>
      <c r="I9" s="5"/>
      <c r="J9" s="4"/>
      <c r="K9" s="5"/>
      <c r="L9" s="4"/>
      <c r="M9" s="5"/>
      <c r="N9" s="4"/>
      <c r="O9" s="4"/>
      <c r="P9" s="6"/>
    </row>
    <row r="10" spans="1:16" ht="11.25">
      <c r="A10" s="1" t="s">
        <v>18</v>
      </c>
      <c r="C10" s="7">
        <v>26558</v>
      </c>
      <c r="D10" s="7">
        <v>26349</v>
      </c>
      <c r="E10" s="7">
        <v>26527</v>
      </c>
      <c r="F10" s="7">
        <v>26445</v>
      </c>
      <c r="G10" s="7">
        <v>26718</v>
      </c>
      <c r="H10" s="7">
        <v>26623</v>
      </c>
      <c r="I10" s="7">
        <v>24551</v>
      </c>
      <c r="J10" s="7">
        <v>24922</v>
      </c>
      <c r="K10" s="7">
        <v>24700</v>
      </c>
      <c r="L10" s="7">
        <v>24604</v>
      </c>
      <c r="M10" s="7">
        <v>24437</v>
      </c>
      <c r="N10" s="7">
        <v>25303</v>
      </c>
      <c r="O10" s="7" t="e">
        <f>#REF!+#REF!</f>
        <v>#REF!</v>
      </c>
      <c r="P10" s="7" t="e">
        <f>#REF!+#REF!</f>
        <v>#REF!</v>
      </c>
    </row>
    <row r="11" spans="1:16" ht="11.25">
      <c r="A11" s="1" t="s">
        <v>19</v>
      </c>
      <c r="C11" s="7">
        <v>4684</v>
      </c>
      <c r="D11" s="7">
        <v>4325</v>
      </c>
      <c r="E11" s="7">
        <v>4533</v>
      </c>
      <c r="F11" s="7">
        <v>4478</v>
      </c>
      <c r="G11" s="7">
        <v>5663</v>
      </c>
      <c r="H11" s="7">
        <v>5293</v>
      </c>
      <c r="I11" s="7">
        <v>4556</v>
      </c>
      <c r="J11" s="7">
        <v>4640</v>
      </c>
      <c r="K11" s="7">
        <v>4710</v>
      </c>
      <c r="L11" s="7">
        <v>4803</v>
      </c>
      <c r="M11" s="7">
        <v>4715</v>
      </c>
      <c r="N11" s="7">
        <v>5059</v>
      </c>
      <c r="O11" s="7" t="e">
        <f>#REF!+#REF!</f>
        <v>#REF!</v>
      </c>
      <c r="P11" s="7" t="e">
        <f>#REF!+#REF!</f>
        <v>#REF!</v>
      </c>
    </row>
    <row r="12" spans="1:16" ht="11.25">
      <c r="A12" s="1" t="s">
        <v>20</v>
      </c>
      <c r="C12" s="7">
        <v>17011</v>
      </c>
      <c r="D12" s="7">
        <v>17424</v>
      </c>
      <c r="E12" s="7">
        <v>17232</v>
      </c>
      <c r="F12" s="7">
        <v>17202</v>
      </c>
      <c r="G12" s="7">
        <v>16508</v>
      </c>
      <c r="H12" s="7">
        <v>16774</v>
      </c>
      <c r="I12" s="7">
        <v>16280</v>
      </c>
      <c r="J12" s="7">
        <v>16224</v>
      </c>
      <c r="K12" s="7">
        <v>16341</v>
      </c>
      <c r="L12" s="7">
        <v>15782</v>
      </c>
      <c r="M12" s="7">
        <v>16350</v>
      </c>
      <c r="N12" s="7">
        <v>16449</v>
      </c>
      <c r="O12" s="7" t="e">
        <f>#REF!+#REF!</f>
        <v>#REF!</v>
      </c>
      <c r="P12" s="7" t="e">
        <f>#REF!+#REF!</f>
        <v>#REF!</v>
      </c>
    </row>
    <row r="13" spans="2:16" ht="11.25">
      <c r="B13" s="1" t="s">
        <v>21</v>
      </c>
      <c r="C13" s="7">
        <v>10271</v>
      </c>
      <c r="D13" s="7">
        <v>10313</v>
      </c>
      <c r="E13" s="7">
        <v>10118</v>
      </c>
      <c r="F13" s="7">
        <v>9832</v>
      </c>
      <c r="G13" s="7">
        <v>9686</v>
      </c>
      <c r="H13" s="7">
        <v>9923</v>
      </c>
      <c r="I13" s="7">
        <v>9043</v>
      </c>
      <c r="J13" s="7">
        <v>9618</v>
      </c>
      <c r="K13" s="7">
        <v>8743</v>
      </c>
      <c r="L13" s="7">
        <v>9284</v>
      </c>
      <c r="M13" s="7">
        <v>8427</v>
      </c>
      <c r="N13" s="7">
        <v>9268</v>
      </c>
      <c r="O13" s="7" t="e">
        <f>#REF!+#REF!</f>
        <v>#REF!</v>
      </c>
      <c r="P13" s="7" t="e">
        <f>#REF!+#REF!</f>
        <v>#REF!</v>
      </c>
    </row>
    <row r="14" spans="2:16" ht="11.25">
      <c r="B14" s="1" t="s">
        <v>22</v>
      </c>
      <c r="C14" s="7">
        <v>6740</v>
      </c>
      <c r="D14" s="7">
        <v>7111</v>
      </c>
      <c r="E14" s="7">
        <v>7114</v>
      </c>
      <c r="F14" s="7">
        <v>7370</v>
      </c>
      <c r="G14" s="7">
        <v>6822</v>
      </c>
      <c r="H14" s="7">
        <v>6851</v>
      </c>
      <c r="I14" s="7">
        <v>7237</v>
      </c>
      <c r="J14" s="7">
        <v>6606</v>
      </c>
      <c r="K14" s="7">
        <v>7598</v>
      </c>
      <c r="L14" s="7">
        <v>6498</v>
      </c>
      <c r="M14" s="7">
        <v>7923</v>
      </c>
      <c r="N14" s="7">
        <v>7181</v>
      </c>
      <c r="O14" s="7" t="e">
        <f>#REF!+#REF!</f>
        <v>#REF!</v>
      </c>
      <c r="P14" s="7" t="e">
        <f>#REF!+#REF!</f>
        <v>#REF!</v>
      </c>
    </row>
    <row r="15" spans="1:16" ht="11.25">
      <c r="A15" s="1" t="s">
        <v>23</v>
      </c>
      <c r="C15" s="7">
        <v>3547</v>
      </c>
      <c r="D15" s="7">
        <v>3361</v>
      </c>
      <c r="E15" s="7">
        <v>3445</v>
      </c>
      <c r="F15" s="7">
        <v>3284</v>
      </c>
      <c r="G15" s="7">
        <v>3219</v>
      </c>
      <c r="H15" s="7">
        <v>3272</v>
      </c>
      <c r="I15" s="7">
        <v>2615</v>
      </c>
      <c r="J15" s="7">
        <v>2949</v>
      </c>
      <c r="K15" s="7">
        <v>2387</v>
      </c>
      <c r="L15" s="7">
        <v>2826</v>
      </c>
      <c r="M15" s="7">
        <v>2191</v>
      </c>
      <c r="N15" s="7">
        <v>2707</v>
      </c>
      <c r="O15" s="7" t="e">
        <f>#REF!+#REF!</f>
        <v>#REF!</v>
      </c>
      <c r="P15" s="7" t="e">
        <f>#REF!+#REF!</f>
        <v>#REF!</v>
      </c>
    </row>
    <row r="16" spans="1:16" ht="11.25">
      <c r="A16" s="1" t="s">
        <v>24</v>
      </c>
      <c r="C16" s="7">
        <v>17513</v>
      </c>
      <c r="D16" s="7">
        <v>17294</v>
      </c>
      <c r="E16" s="7">
        <v>17774</v>
      </c>
      <c r="F16" s="7">
        <v>17476</v>
      </c>
      <c r="G16" s="7">
        <v>18035</v>
      </c>
      <c r="H16" s="7">
        <v>18263</v>
      </c>
      <c r="I16" s="7">
        <v>16990</v>
      </c>
      <c r="J16" s="7">
        <v>17381</v>
      </c>
      <c r="K16" s="7">
        <v>16909</v>
      </c>
      <c r="L16" s="7">
        <v>17085</v>
      </c>
      <c r="M16" s="7">
        <v>16718</v>
      </c>
      <c r="N16" s="7">
        <v>17429</v>
      </c>
      <c r="O16" s="7" t="e">
        <f>#REF!+#REF!</f>
        <v>#REF!</v>
      </c>
      <c r="P16" s="7" t="e">
        <f>#REF!+#REF!</f>
        <v>#REF!</v>
      </c>
    </row>
    <row r="17" spans="2:16" ht="11.25">
      <c r="B17" s="1" t="s">
        <v>21</v>
      </c>
      <c r="C17" s="7">
        <v>10450</v>
      </c>
      <c r="D17" s="7">
        <v>9900</v>
      </c>
      <c r="E17" s="7">
        <v>10349</v>
      </c>
      <c r="F17" s="7">
        <v>10301</v>
      </c>
      <c r="G17" s="7">
        <v>10807</v>
      </c>
      <c r="H17" s="7">
        <v>10205</v>
      </c>
      <c r="I17" s="7">
        <v>9445</v>
      </c>
      <c r="J17" s="7">
        <v>9813</v>
      </c>
      <c r="K17" s="7">
        <v>9651</v>
      </c>
      <c r="L17" s="7">
        <v>9464</v>
      </c>
      <c r="M17" s="7">
        <v>9016</v>
      </c>
      <c r="N17" s="7">
        <v>9661</v>
      </c>
      <c r="O17" s="7" t="e">
        <f>#REF!+#REF!</f>
        <v>#REF!</v>
      </c>
      <c r="P17" s="7" t="e">
        <f>#REF!+#REF!</f>
        <v>#REF!</v>
      </c>
    </row>
    <row r="18" spans="2:16" ht="11.25">
      <c r="B18" s="1" t="s">
        <v>25</v>
      </c>
      <c r="C18" s="30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 t="e">
        <f>#REF!+#REF!</f>
        <v>#REF!</v>
      </c>
      <c r="P18" s="7" t="e">
        <f>#REF!+#REF!</f>
        <v>#REF!</v>
      </c>
    </row>
    <row r="19" spans="2:16" ht="11.25">
      <c r="B19" s="1" t="s">
        <v>26</v>
      </c>
      <c r="C19" s="7">
        <v>8847</v>
      </c>
      <c r="D19" s="7">
        <v>8371</v>
      </c>
      <c r="E19" s="7">
        <v>8341</v>
      </c>
      <c r="F19" s="7">
        <v>8165</v>
      </c>
      <c r="G19" s="7">
        <v>8149</v>
      </c>
      <c r="H19" s="7">
        <v>7877</v>
      </c>
      <c r="I19" s="7">
        <v>7314</v>
      </c>
      <c r="J19" s="7">
        <v>7632</v>
      </c>
      <c r="K19" s="7">
        <v>7192</v>
      </c>
      <c r="L19" s="7">
        <v>7612</v>
      </c>
      <c r="M19" s="7">
        <v>6989</v>
      </c>
      <c r="N19" s="7">
        <v>7438</v>
      </c>
      <c r="O19" s="7" t="e">
        <f>#REF!+#REF!</f>
        <v>#REF!</v>
      </c>
      <c r="P19" s="7" t="e">
        <f>#REF!+#REF!</f>
        <v>#REF!</v>
      </c>
    </row>
    <row r="20" spans="2:16" ht="11.25">
      <c r="B20" s="1" t="s">
        <v>27</v>
      </c>
      <c r="C20" s="7">
        <v>1603</v>
      </c>
      <c r="D20" s="7">
        <v>1529</v>
      </c>
      <c r="E20" s="7">
        <v>2008</v>
      </c>
      <c r="F20" s="7">
        <v>2136</v>
      </c>
      <c r="G20" s="7">
        <v>2658</v>
      </c>
      <c r="H20" s="7">
        <v>2328</v>
      </c>
      <c r="I20" s="7">
        <v>2131</v>
      </c>
      <c r="J20" s="7">
        <v>2181</v>
      </c>
      <c r="K20" s="7">
        <v>2459</v>
      </c>
      <c r="L20" s="7">
        <v>1852</v>
      </c>
      <c r="M20" s="7">
        <v>2027</v>
      </c>
      <c r="N20" s="7">
        <v>2223</v>
      </c>
      <c r="O20" s="7" t="e">
        <f>#REF!+#REF!</f>
        <v>#REF!</v>
      </c>
      <c r="P20" s="7" t="e">
        <f>#REF!+#REF!</f>
        <v>#REF!</v>
      </c>
    </row>
    <row r="21" spans="2:16" ht="11.25">
      <c r="B21" s="1" t="s">
        <v>22</v>
      </c>
      <c r="C21" s="7">
        <v>7063</v>
      </c>
      <c r="D21" s="7">
        <v>7394</v>
      </c>
      <c r="E21" s="7">
        <v>7425</v>
      </c>
      <c r="F21" s="7">
        <v>7175</v>
      </c>
      <c r="G21" s="7">
        <v>7228</v>
      </c>
      <c r="H21" s="7">
        <v>8058</v>
      </c>
      <c r="I21" s="7">
        <v>7545</v>
      </c>
      <c r="J21" s="7">
        <v>7568</v>
      </c>
      <c r="K21" s="7">
        <v>7258</v>
      </c>
      <c r="L21" s="7">
        <v>7621</v>
      </c>
      <c r="M21" s="7">
        <v>7702</v>
      </c>
      <c r="N21" s="7">
        <v>7768</v>
      </c>
      <c r="O21" s="7" t="e">
        <f>#REF!+#REF!</f>
        <v>#REF!</v>
      </c>
      <c r="P21" s="7" t="e">
        <f>#REF!+#REF!</f>
        <v>#REF!</v>
      </c>
    </row>
    <row r="22" spans="2:16" ht="11.25">
      <c r="B22" s="1" t="s">
        <v>26</v>
      </c>
      <c r="C22" s="7">
        <v>2018</v>
      </c>
      <c r="D22" s="7">
        <v>2154</v>
      </c>
      <c r="E22" s="7">
        <v>2156</v>
      </c>
      <c r="F22" s="7">
        <v>2113</v>
      </c>
      <c r="G22" s="7">
        <v>2243</v>
      </c>
      <c r="H22" s="7">
        <v>2191</v>
      </c>
      <c r="I22" s="7">
        <v>2147</v>
      </c>
      <c r="J22" s="7">
        <v>2210</v>
      </c>
      <c r="K22" s="7">
        <v>2002</v>
      </c>
      <c r="L22" s="7">
        <v>2272</v>
      </c>
      <c r="M22" s="7">
        <v>2086</v>
      </c>
      <c r="N22" s="7">
        <v>1965</v>
      </c>
      <c r="O22" s="7" t="e">
        <f>#REF!+#REF!</f>
        <v>#REF!</v>
      </c>
      <c r="P22" s="7" t="e">
        <f>#REF!+#REF!</f>
        <v>#REF!</v>
      </c>
    </row>
    <row r="23" spans="2:16" ht="11.25">
      <c r="B23" s="1" t="s">
        <v>27</v>
      </c>
      <c r="C23" s="7">
        <v>5045</v>
      </c>
      <c r="D23" s="7">
        <v>5240</v>
      </c>
      <c r="E23" s="7">
        <v>5269</v>
      </c>
      <c r="F23" s="7">
        <v>5062</v>
      </c>
      <c r="G23" s="7">
        <v>4985</v>
      </c>
      <c r="H23" s="7">
        <v>5867</v>
      </c>
      <c r="I23" s="7">
        <v>5398</v>
      </c>
      <c r="J23" s="7">
        <v>5358</v>
      </c>
      <c r="K23" s="7">
        <v>5256</v>
      </c>
      <c r="L23" s="7">
        <v>5349</v>
      </c>
      <c r="M23" s="7">
        <v>5616</v>
      </c>
      <c r="N23" s="7">
        <v>5803</v>
      </c>
      <c r="O23" s="7" t="e">
        <f>#REF!+#REF!</f>
        <v>#REF!</v>
      </c>
      <c r="P23" s="7" t="e">
        <f>#REF!+#REF!</f>
        <v>#REF!</v>
      </c>
    </row>
    <row r="24" spans="1:16" ht="11.25">
      <c r="A24" s="2" t="s">
        <v>28</v>
      </c>
      <c r="B24" s="2"/>
      <c r="C24" s="8">
        <v>2561</v>
      </c>
      <c r="D24" s="8">
        <v>2602</v>
      </c>
      <c r="E24" s="8">
        <v>2602</v>
      </c>
      <c r="F24" s="8">
        <v>2556</v>
      </c>
      <c r="G24" s="8">
        <v>2551</v>
      </c>
      <c r="H24" s="8">
        <v>2488</v>
      </c>
      <c r="I24" s="8">
        <v>2265</v>
      </c>
      <c r="J24" s="8">
        <v>2348</v>
      </c>
      <c r="K24" s="8">
        <v>2233</v>
      </c>
      <c r="L24" s="8">
        <v>2335</v>
      </c>
      <c r="M24" s="8">
        <v>2172</v>
      </c>
      <c r="N24" s="8">
        <v>2262</v>
      </c>
      <c r="O24" s="8" t="e">
        <f>#REF!+#REF!</f>
        <v>#REF!</v>
      </c>
      <c r="P24" s="7" t="e">
        <f>#REF!+#REF!</f>
        <v>#REF!</v>
      </c>
    </row>
    <row r="25" spans="1:15" ht="11.25">
      <c r="A25" s="3" t="s">
        <v>29</v>
      </c>
      <c r="G25" s="9"/>
      <c r="H25" s="9"/>
      <c r="I25" s="9"/>
      <c r="J25" s="9"/>
      <c r="K25" s="9"/>
      <c r="L25" s="7"/>
      <c r="M25" s="7"/>
      <c r="N25" s="7"/>
      <c r="O25" s="7"/>
    </row>
    <row r="26" spans="1:16" ht="11.25">
      <c r="A26" s="1" t="s">
        <v>18</v>
      </c>
      <c r="C26" s="7">
        <v>26638</v>
      </c>
      <c r="D26" s="7">
        <v>26486</v>
      </c>
      <c r="E26" s="7">
        <v>25724.5</v>
      </c>
      <c r="F26" s="7">
        <v>25524.5</v>
      </c>
      <c r="G26" s="7">
        <v>26010.5</v>
      </c>
      <c r="H26" s="7">
        <v>25587</v>
      </c>
      <c r="I26" s="7"/>
      <c r="J26" s="7">
        <v>24811</v>
      </c>
      <c r="K26" s="7"/>
      <c r="L26" s="7">
        <v>24520.5</v>
      </c>
      <c r="M26" s="7"/>
      <c r="N26" s="7">
        <v>24824.5</v>
      </c>
      <c r="O26" s="7" t="e">
        <f>(O10+P10)/2</f>
        <v>#REF!</v>
      </c>
      <c r="P26" s="10"/>
    </row>
    <row r="27" spans="1:16" ht="11.25">
      <c r="A27" s="1" t="s">
        <v>30</v>
      </c>
      <c r="C27" s="7">
        <v>20142.5</v>
      </c>
      <c r="D27" s="7">
        <v>20415.5</v>
      </c>
      <c r="E27" s="7">
        <v>19925</v>
      </c>
      <c r="F27" s="7">
        <v>19547</v>
      </c>
      <c r="G27" s="7">
        <v>19441.5</v>
      </c>
      <c r="H27" s="7">
        <v>19470.5</v>
      </c>
      <c r="I27" s="7"/>
      <c r="J27" s="7">
        <v>18950.5</v>
      </c>
      <c r="K27" s="7"/>
      <c r="L27" s="7">
        <v>18574.5</v>
      </c>
      <c r="M27" s="7"/>
      <c r="N27" s="7">
        <v>18714</v>
      </c>
      <c r="O27" s="7" t="e">
        <f>O28+O29</f>
        <v>#REF!</v>
      </c>
      <c r="P27" s="10"/>
    </row>
    <row r="28" spans="2:16" ht="11.25">
      <c r="B28" s="1" t="s">
        <v>20</v>
      </c>
      <c r="C28" s="7">
        <v>16759.5</v>
      </c>
      <c r="D28" s="7">
        <v>17099</v>
      </c>
      <c r="E28" s="7">
        <v>16728</v>
      </c>
      <c r="F28" s="7">
        <v>16492</v>
      </c>
      <c r="G28" s="7">
        <v>16478.5</v>
      </c>
      <c r="H28" s="7">
        <v>16527</v>
      </c>
      <c r="I28" s="7"/>
      <c r="J28" s="7">
        <v>16282.5</v>
      </c>
      <c r="K28" s="7"/>
      <c r="L28" s="7">
        <v>16066</v>
      </c>
      <c r="M28" s="7"/>
      <c r="N28" s="7">
        <v>16312.5</v>
      </c>
      <c r="O28" s="7" t="e">
        <f>(O12+P12)/2</f>
        <v>#REF!</v>
      </c>
      <c r="P28" s="10"/>
    </row>
    <row r="29" spans="2:16" ht="11.25">
      <c r="B29" s="1" t="s">
        <v>23</v>
      </c>
      <c r="C29" s="7">
        <v>3383</v>
      </c>
      <c r="D29" s="7">
        <v>3316.5</v>
      </c>
      <c r="E29" s="7">
        <v>3197</v>
      </c>
      <c r="F29" s="7">
        <v>3055</v>
      </c>
      <c r="G29" s="7">
        <v>2963</v>
      </c>
      <c r="H29" s="7">
        <v>2943.5</v>
      </c>
      <c r="I29" s="7"/>
      <c r="J29" s="7">
        <v>2668</v>
      </c>
      <c r="K29" s="7"/>
      <c r="L29" s="7">
        <v>2508.5</v>
      </c>
      <c r="M29" s="7"/>
      <c r="N29" s="7">
        <v>2401.5</v>
      </c>
      <c r="O29" s="7" t="e">
        <f>(O15+P15)/2</f>
        <v>#REF!</v>
      </c>
      <c r="P29" s="10"/>
    </row>
    <row r="30" spans="1:16" ht="11.25">
      <c r="A30" s="2" t="s">
        <v>28</v>
      </c>
      <c r="B30" s="2"/>
      <c r="C30" s="8">
        <v>2556</v>
      </c>
      <c r="D30" s="8">
        <v>2545</v>
      </c>
      <c r="E30" s="8">
        <v>2475</v>
      </c>
      <c r="F30" s="8">
        <v>2445.5</v>
      </c>
      <c r="G30" s="8">
        <v>2406.5</v>
      </c>
      <c r="H30" s="8">
        <v>2376.5</v>
      </c>
      <c r="I30" s="8"/>
      <c r="J30" s="8">
        <v>2290.5</v>
      </c>
      <c r="K30" s="8"/>
      <c r="L30" s="8">
        <v>2253.5</v>
      </c>
      <c r="M30" s="8"/>
      <c r="N30" s="8">
        <v>2216.5</v>
      </c>
      <c r="O30" s="8" t="e">
        <f>(O24+P24)/2</f>
        <v>#REF!</v>
      </c>
      <c r="P30" s="10"/>
    </row>
    <row r="31" spans="1:9" ht="11.25">
      <c r="A31" s="3" t="s">
        <v>31</v>
      </c>
      <c r="C31" s="7"/>
      <c r="I31" s="11"/>
    </row>
    <row r="32" spans="1:16" ht="11.25">
      <c r="A32" s="1" t="s">
        <v>32</v>
      </c>
      <c r="C32" s="7">
        <v>1913</v>
      </c>
      <c r="D32" s="7">
        <v>1496</v>
      </c>
      <c r="E32" s="7">
        <v>1039</v>
      </c>
      <c r="F32" s="7">
        <v>510</v>
      </c>
      <c r="G32" s="7">
        <v>2019</v>
      </c>
      <c r="H32" s="7">
        <v>1486</v>
      </c>
      <c r="I32" s="7">
        <v>1368</v>
      </c>
      <c r="J32" s="7">
        <v>960</v>
      </c>
      <c r="K32" s="7">
        <v>900</v>
      </c>
      <c r="L32" s="7">
        <v>483</v>
      </c>
      <c r="M32" s="7">
        <v>456</v>
      </c>
      <c r="N32" s="7">
        <v>1836</v>
      </c>
      <c r="O32" s="7" t="e">
        <f>#REF!+#REF!</f>
        <v>#REF!</v>
      </c>
      <c r="P32" s="7" t="e">
        <f>#REF!+#REF!</f>
        <v>#REF!</v>
      </c>
    </row>
    <row r="33" spans="1:16" ht="11.25">
      <c r="A33" s="1" t="s">
        <v>33</v>
      </c>
      <c r="C33" s="7">
        <v>1280</v>
      </c>
      <c r="D33" s="7">
        <v>1012</v>
      </c>
      <c r="E33" s="7">
        <v>707</v>
      </c>
      <c r="F33" s="7">
        <v>363</v>
      </c>
      <c r="G33" s="7">
        <v>1445</v>
      </c>
      <c r="H33" s="7">
        <v>1053</v>
      </c>
      <c r="I33" s="7">
        <v>961</v>
      </c>
      <c r="J33" s="7">
        <v>677</v>
      </c>
      <c r="K33" s="7">
        <v>631</v>
      </c>
      <c r="L33" s="7">
        <v>337</v>
      </c>
      <c r="M33" s="7">
        <v>322</v>
      </c>
      <c r="N33" s="7">
        <v>1281</v>
      </c>
      <c r="O33" s="7" t="e">
        <f>#REF!+#REF!</f>
        <v>#REF!</v>
      </c>
      <c r="P33" s="7" t="e">
        <f>#REF!+#REF!</f>
        <v>#REF!</v>
      </c>
    </row>
    <row r="34" spans="1:16" ht="11.25">
      <c r="A34" s="1" t="s">
        <v>34</v>
      </c>
      <c r="C34" s="7">
        <v>633</v>
      </c>
      <c r="D34" s="7">
        <v>484</v>
      </c>
      <c r="E34" s="7">
        <v>332</v>
      </c>
      <c r="F34" s="7">
        <v>147</v>
      </c>
      <c r="G34" s="7">
        <v>574</v>
      </c>
      <c r="H34" s="7">
        <v>433</v>
      </c>
      <c r="I34" s="7">
        <v>407</v>
      </c>
      <c r="J34" s="7">
        <v>283</v>
      </c>
      <c r="K34" s="7">
        <v>269</v>
      </c>
      <c r="L34" s="7">
        <v>146</v>
      </c>
      <c r="M34" s="7">
        <v>134</v>
      </c>
      <c r="N34" s="7">
        <v>555</v>
      </c>
      <c r="O34" s="7" t="e">
        <f>#REF!+#REF!</f>
        <v>#REF!</v>
      </c>
      <c r="P34" s="7" t="e">
        <f>#REF!+#REF!</f>
        <v>#REF!</v>
      </c>
    </row>
    <row r="35" spans="1:16" ht="11.25">
      <c r="A35" s="1" t="s">
        <v>35</v>
      </c>
      <c r="C35" s="7">
        <v>390</v>
      </c>
      <c r="D35" s="7">
        <v>284</v>
      </c>
      <c r="E35" s="7">
        <v>185</v>
      </c>
      <c r="F35" s="7">
        <v>80</v>
      </c>
      <c r="G35" s="7">
        <v>350</v>
      </c>
      <c r="H35" s="7">
        <v>253</v>
      </c>
      <c r="I35" s="7">
        <v>218</v>
      </c>
      <c r="J35" s="7">
        <v>165</v>
      </c>
      <c r="K35" s="7">
        <v>144</v>
      </c>
      <c r="L35" s="7">
        <v>75</v>
      </c>
      <c r="M35" s="7">
        <v>74</v>
      </c>
      <c r="N35" s="7">
        <v>303</v>
      </c>
      <c r="O35" s="7" t="e">
        <f>#REF!+#REF!</f>
        <v>#REF!</v>
      </c>
      <c r="P35" s="7" t="e">
        <f>#REF!+#REF!</f>
        <v>#REF!</v>
      </c>
    </row>
    <row r="36" spans="1:16" ht="11.25">
      <c r="A36" s="1" t="s">
        <v>36</v>
      </c>
      <c r="C36" s="7">
        <v>1023</v>
      </c>
      <c r="D36" s="7">
        <v>768</v>
      </c>
      <c r="E36" s="7">
        <v>517</v>
      </c>
      <c r="F36" s="7">
        <v>227</v>
      </c>
      <c r="G36" s="7">
        <v>924</v>
      </c>
      <c r="H36" s="7">
        <v>686</v>
      </c>
      <c r="I36" s="7">
        <v>625</v>
      </c>
      <c r="J36" s="7">
        <v>448</v>
      </c>
      <c r="K36" s="7">
        <v>413</v>
      </c>
      <c r="L36" s="7">
        <v>221</v>
      </c>
      <c r="M36" s="7">
        <v>208</v>
      </c>
      <c r="N36" s="7">
        <v>858</v>
      </c>
      <c r="O36" s="7" t="e">
        <f>#REF!+#REF!</f>
        <v>#REF!</v>
      </c>
      <c r="P36" s="7" t="e">
        <f>#REF!+#REF!</f>
        <v>#REF!</v>
      </c>
    </row>
    <row r="37" spans="1:16" ht="11.25">
      <c r="A37" s="1" t="s">
        <v>37</v>
      </c>
      <c r="C37" s="7">
        <v>543</v>
      </c>
      <c r="D37" s="7">
        <v>368</v>
      </c>
      <c r="E37" s="7">
        <v>230</v>
      </c>
      <c r="F37" s="7">
        <v>105</v>
      </c>
      <c r="G37" s="7">
        <v>451</v>
      </c>
      <c r="H37" s="7">
        <v>328</v>
      </c>
      <c r="I37" s="7">
        <v>316</v>
      </c>
      <c r="J37" s="7">
        <v>212</v>
      </c>
      <c r="K37" s="7">
        <v>204</v>
      </c>
      <c r="L37" s="7">
        <v>109</v>
      </c>
      <c r="M37" s="7">
        <v>104</v>
      </c>
      <c r="N37" s="7">
        <v>449</v>
      </c>
      <c r="O37" s="7" t="e">
        <f>#REF!+#REF!</f>
        <v>#REF!</v>
      </c>
      <c r="P37" s="7" t="e">
        <f>#REF!+#REF!</f>
        <v>#REF!</v>
      </c>
    </row>
    <row r="38" spans="1:16" ht="11.25">
      <c r="A38" s="1" t="s">
        <v>38</v>
      </c>
      <c r="C38" s="7">
        <v>480</v>
      </c>
      <c r="D38" s="7">
        <v>399</v>
      </c>
      <c r="E38" s="7">
        <v>287</v>
      </c>
      <c r="F38" s="7">
        <v>122</v>
      </c>
      <c r="G38" s="7">
        <v>473</v>
      </c>
      <c r="H38" s="7">
        <v>358</v>
      </c>
      <c r="I38" s="7">
        <v>309</v>
      </c>
      <c r="J38" s="7">
        <v>236</v>
      </c>
      <c r="K38" s="7">
        <v>209</v>
      </c>
      <c r="L38" s="7">
        <v>112</v>
      </c>
      <c r="M38" s="7">
        <v>104</v>
      </c>
      <c r="N38" s="7">
        <v>409</v>
      </c>
      <c r="O38" s="7" t="e">
        <f>#REF!+#REF!</f>
        <v>#REF!</v>
      </c>
      <c r="P38" s="7" t="e">
        <f>#REF!+#REF!</f>
        <v>#REF!</v>
      </c>
    </row>
    <row r="39" spans="1:16" ht="11.25">
      <c r="A39" s="2" t="s">
        <v>39</v>
      </c>
      <c r="B39" s="2"/>
      <c r="C39" s="8">
        <v>228</v>
      </c>
      <c r="D39" s="8">
        <v>278</v>
      </c>
      <c r="E39" s="8">
        <v>206</v>
      </c>
      <c r="F39" s="8">
        <v>88</v>
      </c>
      <c r="G39" s="8">
        <v>293</v>
      </c>
      <c r="H39" s="8">
        <v>257</v>
      </c>
      <c r="I39" s="8">
        <v>245</v>
      </c>
      <c r="J39" s="8">
        <v>172</v>
      </c>
      <c r="K39" s="8">
        <v>167</v>
      </c>
      <c r="L39" s="8">
        <v>93</v>
      </c>
      <c r="M39" s="8">
        <v>88</v>
      </c>
      <c r="N39" s="8">
        <v>310</v>
      </c>
      <c r="O39" s="8" t="e">
        <f>#REF!+#REF!</f>
        <v>#REF!</v>
      </c>
      <c r="P39" s="8" t="e">
        <f>#REF!+#REF!</f>
        <v>#REF!</v>
      </c>
    </row>
    <row r="40" spans="1:13" ht="11.25">
      <c r="A40" s="3" t="s">
        <v>40</v>
      </c>
      <c r="C40" s="7"/>
      <c r="M40" s="11"/>
    </row>
    <row r="41" spans="1:16" ht="11.25">
      <c r="A41" s="1" t="s">
        <v>41</v>
      </c>
      <c r="C41" s="7">
        <v>480</v>
      </c>
      <c r="D41" s="7">
        <v>391</v>
      </c>
      <c r="E41" s="7">
        <v>411</v>
      </c>
      <c r="F41" s="7">
        <v>347</v>
      </c>
      <c r="G41" s="7">
        <v>255</v>
      </c>
      <c r="H41" s="7">
        <v>299</v>
      </c>
      <c r="I41" s="7">
        <v>0</v>
      </c>
      <c r="J41" s="7">
        <v>290</v>
      </c>
      <c r="K41" s="7">
        <v>0</v>
      </c>
      <c r="L41" s="7">
        <v>316</v>
      </c>
      <c r="M41" s="7">
        <v>0</v>
      </c>
      <c r="N41" s="7">
        <v>297</v>
      </c>
      <c r="O41" s="7" t="e">
        <f>#REF!+#REF!</f>
        <v>#REF!</v>
      </c>
      <c r="P41" s="11"/>
    </row>
    <row r="42" spans="1:16" ht="11.25">
      <c r="A42" s="1" t="s">
        <v>42</v>
      </c>
      <c r="C42" s="7">
        <v>419</v>
      </c>
      <c r="D42" s="7">
        <v>365</v>
      </c>
      <c r="E42" s="7">
        <v>350</v>
      </c>
      <c r="F42" s="7">
        <v>332</v>
      </c>
      <c r="G42" s="7">
        <v>306</v>
      </c>
      <c r="H42" s="7">
        <v>290</v>
      </c>
      <c r="I42" s="7">
        <v>0</v>
      </c>
      <c r="J42" s="7">
        <v>284</v>
      </c>
      <c r="K42" s="7">
        <v>0</v>
      </c>
      <c r="L42" s="7">
        <v>296</v>
      </c>
      <c r="M42" s="7">
        <v>0</v>
      </c>
      <c r="N42" s="7">
        <v>293</v>
      </c>
      <c r="O42" s="7" t="e">
        <f>#REF!+#REF!</f>
        <v>#REF!</v>
      </c>
      <c r="P42" s="11"/>
    </row>
    <row r="43" spans="1:16" ht="11.25">
      <c r="A43" s="1" t="s">
        <v>43</v>
      </c>
      <c r="C43" s="12">
        <v>0.028217036035506435</v>
      </c>
      <c r="D43" s="12">
        <v>0.022440312213039486</v>
      </c>
      <c r="E43" s="12">
        <v>0.023850974930362118</v>
      </c>
      <c r="F43" s="12">
        <v>0.020172073014765726</v>
      </c>
      <c r="G43" s="12">
        <v>0.015447055972861643</v>
      </c>
      <c r="H43" s="12">
        <v>0.017825205675450102</v>
      </c>
      <c r="I43" s="12"/>
      <c r="J43" s="12">
        <v>0.01787475345167653</v>
      </c>
      <c r="K43" s="12"/>
      <c r="L43" s="12">
        <v>0.020022810797110633</v>
      </c>
      <c r="M43" s="12"/>
      <c r="N43" s="12">
        <v>0.018055808863760715</v>
      </c>
      <c r="O43" s="12" t="e">
        <f>O41/O12</f>
        <v>#REF!</v>
      </c>
      <c r="P43" s="11"/>
    </row>
    <row r="44" spans="1:16" ht="11.25">
      <c r="A44" s="1" t="s">
        <v>44</v>
      </c>
      <c r="C44" s="12">
        <v>0.024631121039327495</v>
      </c>
      <c r="D44" s="12">
        <v>0.02094811753902663</v>
      </c>
      <c r="E44" s="12">
        <v>0.02031104921077066</v>
      </c>
      <c r="F44" s="12">
        <v>0.019300081385885362</v>
      </c>
      <c r="G44" s="12">
        <v>0.01853646716743397</v>
      </c>
      <c r="H44" s="12">
        <v>0.017288661023011805</v>
      </c>
      <c r="I44" s="12"/>
      <c r="J44" s="12">
        <v>0.017504930966469427</v>
      </c>
      <c r="K44" s="12"/>
      <c r="L44" s="12">
        <v>0.01875554429096439</v>
      </c>
      <c r="M44" s="12"/>
      <c r="N44" s="12">
        <v>0.01781263298680771</v>
      </c>
      <c r="O44" s="12" t="e">
        <f>O42/O12</f>
        <v>#REF!</v>
      </c>
      <c r="P44" s="11"/>
    </row>
    <row r="45" spans="1:16" ht="11.25">
      <c r="A45" s="2" t="s">
        <v>45</v>
      </c>
      <c r="B45" s="2"/>
      <c r="C45" s="13">
        <v>0.05284815707483393</v>
      </c>
      <c r="D45" s="13">
        <v>0.04338842975206612</v>
      </c>
      <c r="E45" s="13">
        <v>0.04416202414113277</v>
      </c>
      <c r="F45" s="13">
        <v>0.039472154400651084</v>
      </c>
      <c r="G45" s="13">
        <v>0.03398352314029562</v>
      </c>
      <c r="H45" s="13">
        <v>0.03511386669846191</v>
      </c>
      <c r="I45" s="13"/>
      <c r="J45" s="13">
        <v>0.03537968441814596</v>
      </c>
      <c r="K45" s="13"/>
      <c r="L45" s="13">
        <v>0.03877835508807502</v>
      </c>
      <c r="M45" s="13"/>
      <c r="N45" s="13">
        <v>0.03586844185056842</v>
      </c>
      <c r="O45" s="13" t="e">
        <f>(O41+O42)/O12</f>
        <v>#REF!</v>
      </c>
      <c r="P45" s="11"/>
    </row>
    <row r="46" ht="11.25">
      <c r="A46" s="3" t="s">
        <v>46</v>
      </c>
    </row>
    <row r="47" spans="1:15" ht="11.25">
      <c r="A47" s="1" t="s">
        <v>47</v>
      </c>
      <c r="B47" s="1" t="s">
        <v>48</v>
      </c>
      <c r="C47" s="12">
        <v>0.12457437493919642</v>
      </c>
      <c r="D47" s="12">
        <v>0.1251864325234544</v>
      </c>
      <c r="E47" s="12">
        <v>0.1258403056536248</v>
      </c>
      <c r="F47" s="12">
        <v>0.12476813433564385</v>
      </c>
      <c r="G47" s="12">
        <v>0.12931515182237543</v>
      </c>
      <c r="H47" s="12">
        <v>0.12411453656589844</v>
      </c>
      <c r="I47" s="12"/>
      <c r="J47" s="12">
        <v>0.12246388150002607</v>
      </c>
      <c r="K47" s="12"/>
      <c r="L47" s="12">
        <v>0.12548366294067068</v>
      </c>
      <c r="M47" s="12"/>
      <c r="N47" s="12">
        <v>0.11808310712048445</v>
      </c>
      <c r="O47" s="12" t="e">
        <f>O24/(O12+O15)</f>
        <v>#REF!</v>
      </c>
    </row>
    <row r="48" spans="1:15" ht="11.25">
      <c r="A48" s="2" t="s">
        <v>49</v>
      </c>
      <c r="B48" s="2"/>
      <c r="C48" s="13">
        <v>0.15054964434777496</v>
      </c>
      <c r="D48" s="13">
        <v>0.14933425160697889</v>
      </c>
      <c r="E48" s="13">
        <v>0.15099814298978645</v>
      </c>
      <c r="F48" s="13">
        <v>0.14858737356121382</v>
      </c>
      <c r="G48" s="13">
        <v>0.15453113641870608</v>
      </c>
      <c r="H48" s="13">
        <v>0.14832478836294266</v>
      </c>
      <c r="I48" s="14"/>
      <c r="J48" s="13">
        <v>0.14472386587771202</v>
      </c>
      <c r="K48" s="14"/>
      <c r="L48" s="13">
        <v>0.14795336459257383</v>
      </c>
      <c r="M48" s="14"/>
      <c r="N48" s="13">
        <v>0.13751595841692504</v>
      </c>
      <c r="O48" s="13" t="e">
        <f>O24/O12</f>
        <v>#REF!</v>
      </c>
    </row>
    <row r="49" ht="11.25">
      <c r="A49" s="3" t="s">
        <v>50</v>
      </c>
    </row>
    <row r="50" spans="1:15" ht="11.25">
      <c r="A50" s="1" t="s">
        <v>51</v>
      </c>
      <c r="C50" s="15">
        <v>0.26745845943013763</v>
      </c>
      <c r="D50" s="15">
        <v>0.2500867352839135</v>
      </c>
      <c r="E50" s="15">
        <v>0.2550354450320693</v>
      </c>
      <c r="F50" s="15">
        <v>0.25623712520027464</v>
      </c>
      <c r="G50" s="15">
        <v>0.31400055447740505</v>
      </c>
      <c r="H50" s="15">
        <v>0.2898209494606582</v>
      </c>
      <c r="I50" s="15"/>
      <c r="J50" s="15">
        <v>0.266958172717335</v>
      </c>
      <c r="K50" s="15"/>
      <c r="L50" s="15">
        <v>0.2811237928007024</v>
      </c>
      <c r="M50" s="15"/>
      <c r="N50" s="15">
        <v>0.29026335417981525</v>
      </c>
      <c r="O50" s="15" t="e">
        <f>O11/O16</f>
        <v>#REF!</v>
      </c>
    </row>
    <row r="51" spans="1:15" ht="11.25">
      <c r="A51" s="1" t="s">
        <v>52</v>
      </c>
      <c r="C51" s="15">
        <v>0.17636870246253483</v>
      </c>
      <c r="D51" s="15">
        <v>0.16414285172112794</v>
      </c>
      <c r="E51" s="15">
        <v>0.17088249707844838</v>
      </c>
      <c r="F51" s="15">
        <v>0.1693325770467007</v>
      </c>
      <c r="G51" s="15">
        <v>0.21195448761134816</v>
      </c>
      <c r="H51" s="15">
        <v>0.19881305637982197</v>
      </c>
      <c r="I51" s="15"/>
      <c r="J51" s="15">
        <v>0.18618088435920072</v>
      </c>
      <c r="K51" s="15"/>
      <c r="L51" s="15">
        <v>0.19521216062428873</v>
      </c>
      <c r="M51" s="15"/>
      <c r="N51" s="15">
        <v>0.199936766391337</v>
      </c>
      <c r="O51" s="15" t="e">
        <f>O11/O10</f>
        <v>#REF!</v>
      </c>
    </row>
    <row r="52" spans="1:15" ht="11.25">
      <c r="A52" s="2" t="s">
        <v>53</v>
      </c>
      <c r="B52" s="2"/>
      <c r="C52" s="16">
        <v>0.46999371895163594</v>
      </c>
      <c r="D52" s="16">
        <v>0.44443159477275357</v>
      </c>
      <c r="E52" s="16">
        <v>0.44885788229998874</v>
      </c>
      <c r="F52" s="16">
        <v>0.4441519798580911</v>
      </c>
      <c r="G52" s="16">
        <v>0.49248683116163017</v>
      </c>
      <c r="H52" s="16">
        <v>0.46898099983573344</v>
      </c>
      <c r="I52" s="16"/>
      <c r="J52" s="16">
        <v>0.43662620102410676</v>
      </c>
      <c r="K52" s="16"/>
      <c r="L52" s="16">
        <v>0.44653204565408255</v>
      </c>
      <c r="M52" s="16"/>
      <c r="N52" s="16">
        <v>0.44557920706867865</v>
      </c>
      <c r="O52" s="16" t="e">
        <f>(O11+O15)/O16</f>
        <v>#REF!</v>
      </c>
    </row>
    <row r="53" ht="11.25">
      <c r="A53" s="3" t="s">
        <v>54</v>
      </c>
    </row>
    <row r="54" spans="1:15" ht="11.25">
      <c r="A54" s="1" t="s">
        <v>55</v>
      </c>
      <c r="C54" s="12">
        <v>0.011319349633858757</v>
      </c>
      <c r="D54" s="12">
        <v>0.018156139534504012</v>
      </c>
      <c r="E54" s="12">
        <v>0.02067754077791719</v>
      </c>
      <c r="F54" s="12">
        <v>0.018007878446820485</v>
      </c>
      <c r="G54" s="12">
        <v>0.015070853586400226</v>
      </c>
      <c r="H54" s="12">
        <v>0.017599274115542317</v>
      </c>
      <c r="I54" s="12"/>
      <c r="J54" s="12">
        <v>0.018152555341547718</v>
      </c>
      <c r="K54" s="12"/>
      <c r="L54" s="12">
        <v>0.020027456997496567</v>
      </c>
      <c r="M54" s="12"/>
      <c r="N54" s="12">
        <v>0.01656513839905953</v>
      </c>
      <c r="O54" s="12" t="e">
        <f>O39/O27</f>
        <v>#REF!</v>
      </c>
    </row>
    <row r="55" spans="1:15" ht="11.25">
      <c r="A55" s="1" t="s">
        <v>56</v>
      </c>
      <c r="C55" s="12">
        <v>0.008559201141226819</v>
      </c>
      <c r="D55" s="12">
        <v>0.013994814870749328</v>
      </c>
      <c r="E55" s="12">
        <v>0.01601586036657661</v>
      </c>
      <c r="F55" s="12">
        <v>0.013790671707575076</v>
      </c>
      <c r="G55" s="12">
        <v>0.011264681570904059</v>
      </c>
      <c r="H55" s="12">
        <v>0.013392217402066154</v>
      </c>
      <c r="I55" s="12"/>
      <c r="J55" s="12">
        <v>0.01386481802426343</v>
      </c>
      <c r="K55" s="12"/>
      <c r="L55" s="12">
        <v>0.015170979384596562</v>
      </c>
      <c r="M55" s="12"/>
      <c r="N55" s="12">
        <v>0.012487663397047271</v>
      </c>
      <c r="O55" s="12" t="e">
        <f>O39/O26</f>
        <v>#REF!</v>
      </c>
    </row>
    <row r="56" spans="1:15" ht="11.25">
      <c r="A56" s="1" t="s">
        <v>57</v>
      </c>
      <c r="C56" s="12">
        <v>0.0892018779342723</v>
      </c>
      <c r="D56" s="12">
        <v>0.14564505566470204</v>
      </c>
      <c r="E56" s="12">
        <v>0.16646464646464645</v>
      </c>
      <c r="F56" s="12">
        <v>0.143937845021468</v>
      </c>
      <c r="G56" s="12">
        <v>0.12175358404321629</v>
      </c>
      <c r="H56" s="12">
        <v>0.1441896346167333</v>
      </c>
      <c r="I56" s="12"/>
      <c r="J56" s="12">
        <v>0.1501855490067671</v>
      </c>
      <c r="K56" s="12"/>
      <c r="L56" s="12">
        <v>0.16507654759263368</v>
      </c>
      <c r="M56" s="12"/>
      <c r="N56" s="12">
        <v>0.13986013986013987</v>
      </c>
      <c r="O56" s="12" t="e">
        <f>O39/O30</f>
        <v>#REF!</v>
      </c>
    </row>
    <row r="57" spans="1:15" ht="11.25">
      <c r="A57" s="1" t="s">
        <v>58</v>
      </c>
      <c r="C57" s="12">
        <v>0.09497331512970088</v>
      </c>
      <c r="D57" s="12">
        <v>0.09770354224323023</v>
      </c>
      <c r="E57" s="12">
        <v>0.10429109159347554</v>
      </c>
      <c r="F57" s="12">
        <v>0.10436384099861871</v>
      </c>
      <c r="G57" s="12">
        <v>0.10385001157318108</v>
      </c>
      <c r="H57" s="12">
        <v>0.10176078340737697</v>
      </c>
      <c r="I57" s="12"/>
      <c r="J57" s="12">
        <v>0.10131658795282446</v>
      </c>
      <c r="K57" s="12"/>
      <c r="L57" s="12">
        <v>0.1040135669869983</v>
      </c>
      <c r="M57" s="12"/>
      <c r="N57" s="12">
        <v>0.09810836806668805</v>
      </c>
      <c r="O57" s="12" t="e">
        <f>O32/O27</f>
        <v>#REF!</v>
      </c>
    </row>
    <row r="58" spans="1:15" ht="11.25">
      <c r="A58" s="1" t="s">
        <v>59</v>
      </c>
      <c r="C58" s="12">
        <v>0.06354722601464564</v>
      </c>
      <c r="D58" s="12">
        <v>0.06609357269394986</v>
      </c>
      <c r="E58" s="12">
        <v>0.07096612296110415</v>
      </c>
      <c r="F58" s="12">
        <v>0.0742824985931345</v>
      </c>
      <c r="G58" s="12">
        <v>0.07432554072473832</v>
      </c>
      <c r="H58" s="12">
        <v>0.07210908810765003</v>
      </c>
      <c r="I58" s="12"/>
      <c r="J58" s="12">
        <v>0.07144930212923142</v>
      </c>
      <c r="K58" s="12"/>
      <c r="L58" s="12">
        <v>0.07257261299092842</v>
      </c>
      <c r="M58" s="12"/>
      <c r="N58" s="12">
        <v>0.06845142673933953</v>
      </c>
      <c r="O58" s="12" t="e">
        <f>O33/O26</f>
        <v>#REF!</v>
      </c>
    </row>
    <row r="59" spans="1:15" ht="11.25">
      <c r="A59" s="1" t="s">
        <v>60</v>
      </c>
      <c r="C59" s="12">
        <v>0.031426089115055234</v>
      </c>
      <c r="D59" s="12">
        <v>0.031609969549280366</v>
      </c>
      <c r="E59" s="12">
        <v>0.033324968632371395</v>
      </c>
      <c r="F59" s="12">
        <v>0.030081342405484216</v>
      </c>
      <c r="G59" s="12">
        <v>0.029524470848442765</v>
      </c>
      <c r="H59" s="12">
        <v>0.02965169529972694</v>
      </c>
      <c r="I59" s="12"/>
      <c r="J59" s="12">
        <v>0.029867285823593045</v>
      </c>
      <c r="K59" s="12"/>
      <c r="L59" s="12">
        <v>0.03144095399606988</v>
      </c>
      <c r="M59" s="12"/>
      <c r="N59" s="12">
        <v>0.02965694132734851</v>
      </c>
      <c r="O59" s="12" t="e">
        <f>O34/O27</f>
        <v>#REF!</v>
      </c>
    </row>
    <row r="60" spans="1:15" ht="11.25">
      <c r="A60" s="1" t="s">
        <v>61</v>
      </c>
      <c r="C60" s="12">
        <v>0.530791788856305</v>
      </c>
      <c r="D60" s="12">
        <v>0.4791666666666667</v>
      </c>
      <c r="E60" s="12">
        <v>0.4448742746615087</v>
      </c>
      <c r="F60" s="12">
        <v>0.46255506607929514</v>
      </c>
      <c r="G60" s="12">
        <v>0.4880952380952381</v>
      </c>
      <c r="H60" s="12">
        <v>0.478134110787172</v>
      </c>
      <c r="I60" s="12">
        <v>0.5055999999999999</v>
      </c>
      <c r="J60" s="12">
        <v>0.4732142857142857</v>
      </c>
      <c r="K60" s="12">
        <v>0.4939467312348669</v>
      </c>
      <c r="L60" s="12">
        <v>0.49321266968325794</v>
      </c>
      <c r="M60" s="12">
        <v>0.5</v>
      </c>
      <c r="N60" s="12">
        <v>0.5233100233100233</v>
      </c>
      <c r="O60" s="12" t="e">
        <f>O37/O36</f>
        <v>#REF!</v>
      </c>
    </row>
    <row r="61" spans="1:15" ht="11.25">
      <c r="A61" s="2" t="s">
        <v>62</v>
      </c>
      <c r="B61" s="2"/>
      <c r="C61" s="13">
        <v>0.019362045426337345</v>
      </c>
      <c r="D61" s="13">
        <v>0.018547998661147987</v>
      </c>
      <c r="E61" s="13">
        <v>0.018569636135508157</v>
      </c>
      <c r="F61" s="13">
        <v>0.016370798588018622</v>
      </c>
      <c r="G61" s="13">
        <v>0.018002726127099248</v>
      </c>
      <c r="H61" s="13">
        <v>0.017325355452265392</v>
      </c>
      <c r="I61" s="13"/>
      <c r="J61" s="13">
        <v>0.017413788554391706</v>
      </c>
      <c r="K61" s="13"/>
      <c r="L61" s="13">
        <v>0.016151174997981105</v>
      </c>
      <c r="M61" s="17"/>
      <c r="N61" s="13">
        <v>0.0161910868868227</v>
      </c>
      <c r="O61" s="13" t="e">
        <f>O35/O27</f>
        <v>#REF!</v>
      </c>
    </row>
    <row r="62" ht="11.25">
      <c r="A62" s="3" t="s">
        <v>63</v>
      </c>
    </row>
    <row r="63" spans="1:15" ht="11.25">
      <c r="A63" s="1" t="s">
        <v>64</v>
      </c>
      <c r="C63" s="7">
        <v>8586</v>
      </c>
      <c r="D63" s="7">
        <v>8615</v>
      </c>
      <c r="E63" s="7">
        <v>8774</v>
      </c>
      <c r="F63" s="7">
        <v>8611</v>
      </c>
      <c r="G63" s="7">
        <v>8675</v>
      </c>
      <c r="H63" s="7">
        <v>8937</v>
      </c>
      <c r="I63" s="7">
        <v>0</v>
      </c>
      <c r="J63" s="7">
        <v>8759</v>
      </c>
      <c r="K63" s="7">
        <v>0</v>
      </c>
      <c r="L63" s="7">
        <v>8817</v>
      </c>
      <c r="M63" s="7">
        <v>0</v>
      </c>
      <c r="N63" s="7">
        <v>8987</v>
      </c>
      <c r="O63" s="7" t="e">
        <f>#REF!+#REF!</f>
        <v>#REF!</v>
      </c>
    </row>
    <row r="64" spans="1:15" ht="11.25">
      <c r="A64" s="1" t="s">
        <v>65</v>
      </c>
      <c r="C64" s="7">
        <v>47</v>
      </c>
      <c r="D64" s="7">
        <v>47</v>
      </c>
      <c r="E64" s="7">
        <v>48</v>
      </c>
      <c r="F64" s="7">
        <v>48</v>
      </c>
      <c r="G64" s="7">
        <v>48</v>
      </c>
      <c r="H64" s="7">
        <v>49</v>
      </c>
      <c r="I64" s="7">
        <v>0</v>
      </c>
      <c r="J64" s="7">
        <v>50</v>
      </c>
      <c r="K64" s="7">
        <v>0</v>
      </c>
      <c r="L64" s="7">
        <v>51</v>
      </c>
      <c r="M64" s="7">
        <v>0</v>
      </c>
      <c r="N64" s="7">
        <v>52</v>
      </c>
      <c r="O64" s="7" t="e">
        <f>#REF!+#REF!</f>
        <v>#REF!</v>
      </c>
    </row>
    <row r="65" spans="1:15" ht="11.25">
      <c r="A65" s="1" t="s">
        <v>66</v>
      </c>
      <c r="C65" s="10">
        <v>1.9812485441416259</v>
      </c>
      <c r="D65" s="10">
        <v>2.0225188624492163</v>
      </c>
      <c r="E65" s="10">
        <v>1.9639844996580806</v>
      </c>
      <c r="F65" s="10">
        <v>1.9976773893856694</v>
      </c>
      <c r="G65" s="10">
        <v>1.9029394812680116</v>
      </c>
      <c r="H65" s="10">
        <v>1.876916191115587</v>
      </c>
      <c r="I65" s="10" t="e">
        <v>#DIV/0!</v>
      </c>
      <c r="J65" s="10">
        <v>1.8522662404384063</v>
      </c>
      <c r="K65" s="10" t="e">
        <v>#DIV/0!</v>
      </c>
      <c r="L65" s="10">
        <v>1.7899512305772938</v>
      </c>
      <c r="M65" s="10" t="e">
        <v>#DIV/0!</v>
      </c>
      <c r="N65" s="10">
        <v>1.8303104484255035</v>
      </c>
      <c r="O65" s="10" t="e">
        <f>O12/O63</f>
        <v>#REF!</v>
      </c>
    </row>
    <row r="66" spans="1:15" ht="11.25">
      <c r="A66" s="1" t="s">
        <v>67</v>
      </c>
      <c r="C66" s="10">
        <v>2.0397158164453764</v>
      </c>
      <c r="D66" s="10">
        <v>2.0074289030760304</v>
      </c>
      <c r="E66" s="10">
        <v>2.025757921130613</v>
      </c>
      <c r="F66" s="10">
        <v>2.0294971548019975</v>
      </c>
      <c r="G66" s="10">
        <v>2.0789625360230546</v>
      </c>
      <c r="H66" s="10">
        <v>2.043526910596397</v>
      </c>
      <c r="I66" s="10"/>
      <c r="J66" s="10">
        <v>1.9843589450850554</v>
      </c>
      <c r="K66" s="10"/>
      <c r="L66" s="10">
        <v>1.9377339231030963</v>
      </c>
      <c r="M66" s="10"/>
      <c r="N66" s="10">
        <v>1.9393568487815733</v>
      </c>
      <c r="O66" s="10" t="e">
        <f>O16/O63</f>
        <v>#REF!</v>
      </c>
    </row>
    <row r="67" spans="1:15" ht="11.25">
      <c r="A67" s="2" t="s">
        <v>68</v>
      </c>
      <c r="B67" s="2"/>
      <c r="C67" s="18">
        <v>0.026554856743535988</v>
      </c>
      <c r="D67" s="18">
        <v>0.032269297736506095</v>
      </c>
      <c r="E67" s="18">
        <v>0.023478459083656256</v>
      </c>
      <c r="F67" s="18">
        <v>0.010219486703054233</v>
      </c>
      <c r="G67" s="19">
        <v>0.03377521613832853</v>
      </c>
      <c r="H67" s="19">
        <v>0.028756853530267426</v>
      </c>
      <c r="I67" s="19"/>
      <c r="J67" s="19">
        <v>0.019636944856718803</v>
      </c>
      <c r="K67" s="19"/>
      <c r="L67" s="19">
        <v>0.010547805375978225</v>
      </c>
      <c r="M67" s="19"/>
      <c r="N67" s="19">
        <v>0.03449426950038945</v>
      </c>
      <c r="O67" s="19" t="e">
        <f>O39/O63</f>
        <v>#REF!</v>
      </c>
    </row>
    <row r="68" ht="11.25">
      <c r="A68" s="3" t="s">
        <v>69</v>
      </c>
    </row>
    <row r="69" spans="1:15" ht="11.25">
      <c r="A69" s="1" t="s">
        <v>70</v>
      </c>
      <c r="C69" s="12">
        <v>-0.005988472191032268</v>
      </c>
      <c r="D69" s="12">
        <v>-0.010291852909138699</v>
      </c>
      <c r="E69" s="12">
        <v>0.06440093090442178</v>
      </c>
      <c r="F69" s="12">
        <v>0.07482523166964716</v>
      </c>
      <c r="G69" s="12">
        <v>0.05592222266134451</v>
      </c>
      <c r="H69" s="20">
        <v>0.084395747627388</v>
      </c>
      <c r="I69" s="20"/>
      <c r="J69" s="20">
        <v>0.008987854251012228</v>
      </c>
      <c r="K69" s="20"/>
      <c r="L69" s="20">
        <v>0.00683389941482182</v>
      </c>
      <c r="M69" s="20"/>
      <c r="N69" s="12">
        <v>0.039308305265752075</v>
      </c>
      <c r="O69" s="20" t="e">
        <f>+(O10/P10)-1</f>
        <v>#REF!</v>
      </c>
    </row>
    <row r="70" spans="1:15" ht="11.25">
      <c r="A70" s="1" t="s">
        <v>71</v>
      </c>
      <c r="C70" s="12">
        <v>0.030470075115095696</v>
      </c>
      <c r="D70" s="12">
        <v>0.03875044712054376</v>
      </c>
      <c r="E70" s="12">
        <v>0.062130177514792884</v>
      </c>
      <c r="F70" s="12">
        <v>0.08997592193638315</v>
      </c>
      <c r="G70" s="12">
        <v>0.0035868441850568423</v>
      </c>
      <c r="H70" s="20">
        <v>0.030343980343980448</v>
      </c>
      <c r="I70" s="20"/>
      <c r="J70" s="20">
        <v>-0.007159904534606243</v>
      </c>
      <c r="K70" s="20"/>
      <c r="L70" s="20">
        <v>-0.034740061162079505</v>
      </c>
      <c r="M70" s="20"/>
      <c r="N70" s="12">
        <v>0.016876854599406528</v>
      </c>
      <c r="O70" s="20" t="e">
        <f>O12/P12-1</f>
        <v>#REF!</v>
      </c>
    </row>
    <row r="71" spans="2:15" ht="11.25">
      <c r="B71" s="1" t="s">
        <v>21</v>
      </c>
      <c r="C71" s="12">
        <v>0.0603964484823456</v>
      </c>
      <c r="D71" s="12">
        <v>0.03930263025294778</v>
      </c>
      <c r="E71" s="12">
        <v>0.05198585984612181</v>
      </c>
      <c r="F71" s="12">
        <v>0.059026281775096834</v>
      </c>
      <c r="G71" s="12">
        <v>0.04510142425550279</v>
      </c>
      <c r="H71" s="20">
        <v>0.09731283865973683</v>
      </c>
      <c r="I71" s="20"/>
      <c r="J71" s="20">
        <v>0.10008006405124092</v>
      </c>
      <c r="K71" s="20"/>
      <c r="L71" s="20">
        <v>0.10169692654562712</v>
      </c>
      <c r="M71" s="20"/>
      <c r="N71" s="12">
        <v>0.14320957197483652</v>
      </c>
      <c r="O71" s="20" t="e">
        <f>+(O13/P13)-1</f>
        <v>#REF!</v>
      </c>
    </row>
    <row r="72" spans="2:15" ht="11.25">
      <c r="B72" s="1" t="s">
        <v>22</v>
      </c>
      <c r="C72" s="12">
        <v>-0.012019935502785128</v>
      </c>
      <c r="D72" s="12">
        <v>0.03795066413662229</v>
      </c>
      <c r="E72" s="12">
        <v>0.07689978807145015</v>
      </c>
      <c r="F72" s="12">
        <v>0.13419513696522012</v>
      </c>
      <c r="G72" s="12">
        <v>-0.049993037181451094</v>
      </c>
      <c r="H72" s="20">
        <v>-0.05333701810142322</v>
      </c>
      <c r="I72" s="20"/>
      <c r="J72" s="20">
        <v>-0.13056067386154246</v>
      </c>
      <c r="K72" s="20"/>
      <c r="L72" s="20">
        <v>-0.17985611510791366</v>
      </c>
      <c r="M72" s="20"/>
      <c r="N72" s="12">
        <v>-0.11005081174866771</v>
      </c>
      <c r="O72" s="20" t="e">
        <f>+(O14/P14)-1</f>
        <v>#REF!</v>
      </c>
    </row>
    <row r="73" spans="1:15" ht="11.25">
      <c r="A73" s="1" t="s">
        <v>72</v>
      </c>
      <c r="C73" s="12">
        <v>-0.028943720543387896</v>
      </c>
      <c r="D73" s="12">
        <v>-0.053058095603132016</v>
      </c>
      <c r="E73" s="12">
        <v>0.02261089695644669</v>
      </c>
      <c r="F73" s="12">
        <v>0.022885572139303534</v>
      </c>
      <c r="G73" s="12">
        <v>0.034769636812209535</v>
      </c>
      <c r="H73" s="20">
        <v>0.0749264273101824</v>
      </c>
      <c r="I73" s="21"/>
      <c r="J73" s="20">
        <v>0.02791412857058373</v>
      </c>
      <c r="K73" s="20"/>
      <c r="L73" s="20">
        <v>0.021952386649120692</v>
      </c>
      <c r="M73" s="20"/>
      <c r="N73" s="12">
        <v>0.05145994208494208</v>
      </c>
      <c r="O73" s="20" t="e">
        <f>O16/P16-1</f>
        <v>#REF!</v>
      </c>
    </row>
    <row r="74" spans="2:15" ht="11.25">
      <c r="B74" s="1" t="s">
        <v>21</v>
      </c>
      <c r="C74" s="12">
        <v>-0.033034144535948884</v>
      </c>
      <c r="D74" s="12">
        <v>-0.02988731014208723</v>
      </c>
      <c r="E74" s="12">
        <v>0.05462142056455721</v>
      </c>
      <c r="F74" s="12">
        <v>0.08844040574809808</v>
      </c>
      <c r="G74" s="12">
        <v>0.11862126073905392</v>
      </c>
      <c r="H74" s="20">
        <v>0.08046585494970881</v>
      </c>
      <c r="I74" s="20"/>
      <c r="J74" s="20">
        <v>0.016785825303077484</v>
      </c>
      <c r="K74" s="20"/>
      <c r="L74" s="20">
        <v>0.049689440993788914</v>
      </c>
      <c r="M74" s="20"/>
      <c r="N74" s="12">
        <v>0.06610019863164865</v>
      </c>
      <c r="O74" s="20" t="e">
        <f>(O17/P17)-1</f>
        <v>#REF!</v>
      </c>
    </row>
    <row r="75" spans="2:15" ht="11.25">
      <c r="B75" s="1" t="s">
        <v>22</v>
      </c>
      <c r="C75" s="12">
        <v>-0.022827891532927524</v>
      </c>
      <c r="D75" s="12">
        <v>-0.08240258128567879</v>
      </c>
      <c r="E75" s="12">
        <v>-0.018895348837209336</v>
      </c>
      <c r="F75" s="12">
        <v>-0.05852250360845035</v>
      </c>
      <c r="G75" s="12">
        <v>-0.06951596292481978</v>
      </c>
      <c r="H75" s="20">
        <v>0.0679920477137177</v>
      </c>
      <c r="I75" s="20"/>
      <c r="J75" s="20">
        <v>0.04271149076880687</v>
      </c>
      <c r="K75" s="20"/>
      <c r="L75" s="20">
        <v>-0.010516748896390538</v>
      </c>
      <c r="M75" s="20"/>
      <c r="N75" s="12">
        <v>0.03380356667553899</v>
      </c>
      <c r="O75" s="20" t="e">
        <f>(O21/P21)-1</f>
        <v>#REF!</v>
      </c>
    </row>
    <row r="76" spans="1:15" ht="11.25">
      <c r="A76" s="1" t="s">
        <v>73</v>
      </c>
      <c r="C76" s="12">
        <v>0.003920031360250986</v>
      </c>
      <c r="D76" s="12">
        <v>0.04581993569131826</v>
      </c>
      <c r="E76" s="12">
        <v>0.10817717206132871</v>
      </c>
      <c r="F76" s="12">
        <v>0.0946466809421842</v>
      </c>
      <c r="G76" s="12">
        <v>0.12776304155614504</v>
      </c>
      <c r="H76" s="20">
        <v>0.09845474613686545</v>
      </c>
      <c r="I76" s="20"/>
      <c r="J76" s="20">
        <v>0.051500223914016985</v>
      </c>
      <c r="K76" s="20"/>
      <c r="L76" s="20">
        <v>0.07504604051565367</v>
      </c>
      <c r="M76" s="20"/>
      <c r="N76" s="12">
        <v>0.041916167664670656</v>
      </c>
      <c r="O76" s="20" t="e">
        <f>(O24/P24)-1</f>
        <v>#REF!</v>
      </c>
    </row>
    <row r="77" spans="1:15" ht="11.25">
      <c r="A77" s="2" t="s">
        <v>74</v>
      </c>
      <c r="B77" s="2"/>
      <c r="C77" s="13">
        <v>-0.22184300341296925</v>
      </c>
      <c r="D77" s="13">
        <v>0.08171206225680927</v>
      </c>
      <c r="E77" s="13">
        <v>0.19767441860465107</v>
      </c>
      <c r="F77" s="13">
        <v>-0.053763440860215006</v>
      </c>
      <c r="G77" s="13">
        <v>-0.054838709677419356</v>
      </c>
      <c r="H77" s="22">
        <v>0.048979591836734615</v>
      </c>
      <c r="I77" s="23"/>
      <c r="J77" s="22">
        <v>0.029940119760478945</v>
      </c>
      <c r="K77" s="22"/>
      <c r="L77" s="22">
        <v>0.05681818181818188</v>
      </c>
      <c r="M77" s="22"/>
      <c r="N77" s="13">
        <v>-0.046153846153846156</v>
      </c>
      <c r="O77" s="22" t="e">
        <f>(O39/P39)-1</f>
        <v>#REF!</v>
      </c>
    </row>
    <row r="78" spans="1:15" ht="11.25">
      <c r="A78" s="24"/>
      <c r="B78" s="24"/>
      <c r="C78" s="24"/>
      <c r="D78" s="24"/>
      <c r="E78" s="24"/>
      <c r="F78" s="25"/>
      <c r="G78" s="25"/>
      <c r="H78" s="26"/>
      <c r="I78" s="27"/>
      <c r="J78" s="26"/>
      <c r="K78" s="26"/>
      <c r="L78" s="26"/>
      <c r="M78" s="26"/>
      <c r="N78" s="25"/>
      <c r="O78" s="26"/>
    </row>
    <row r="79" spans="1:15" ht="11.25">
      <c r="A79" s="24"/>
      <c r="B79" s="24"/>
      <c r="C79" s="24"/>
      <c r="D79" s="24"/>
      <c r="E79" s="24"/>
      <c r="F79" s="25"/>
      <c r="G79" s="25"/>
      <c r="H79" s="26"/>
      <c r="I79" s="27"/>
      <c r="J79" s="26"/>
      <c r="K79" s="26"/>
      <c r="L79" s="26"/>
      <c r="M79" s="26"/>
      <c r="N79" s="25"/>
      <c r="O79" s="26"/>
    </row>
  </sheetData>
  <sheetProtection password="CD66" sheet="1" objects="1" scenarios="1"/>
  <printOptions horizontalCentered="1" verticalCentered="1"/>
  <pageMargins left="0.75" right="0.75" top="0.7874015748031497" bottom="0.7874015748031497" header="0" footer="0"/>
  <pageSetup horizontalDpi="300" verticalDpi="300" orientation="landscape" r:id="rId3"/>
  <legacyDrawing r:id="rId2"/>
  <oleObjects>
    <oleObject progId="MSPhotoEd.3" shapeId="6790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2002-04-01T16:11:37Z</cp:lastPrinted>
  <dcterms:created xsi:type="dcterms:W3CDTF">2002-03-19T21:22:47Z</dcterms:created>
  <dcterms:modified xsi:type="dcterms:W3CDTF">2002-07-12T14:44:52Z</dcterms:modified>
  <cp:category/>
  <cp:version/>
  <cp:contentType/>
  <cp:contentStatus/>
</cp:coreProperties>
</file>