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BALANCES" sheetId="1" r:id="rId1"/>
  </sheets>
  <definedNames/>
  <calcPr fullCalcOnLoad="1"/>
</workbook>
</file>

<file path=xl/sharedStrings.xml><?xml version="1.0" encoding="utf-8"?>
<sst xmlns="http://schemas.openxmlformats.org/spreadsheetml/2006/main" count="73" uniqueCount="58">
  <si>
    <t>BALANCE DE SITUACION</t>
  </si>
  <si>
    <t>AÑOS 1998 - 2000</t>
  </si>
  <si>
    <t>(En millones de Balboas)</t>
  </si>
  <si>
    <t>2000 (P)</t>
  </si>
  <si>
    <t>Variación Dic. 00/Dic. 99</t>
  </si>
  <si>
    <t xml:space="preserve"> </t>
  </si>
  <si>
    <t>Diciembre</t>
  </si>
  <si>
    <t>Absoluta</t>
  </si>
  <si>
    <t>%</t>
  </si>
  <si>
    <t>I.</t>
  </si>
  <si>
    <t>ACTIVOS LIQUIDOS</t>
  </si>
  <si>
    <t xml:space="preserve">     Depósitos Internos en Bancos</t>
  </si>
  <si>
    <t xml:space="preserve">          A la Vista</t>
  </si>
  <si>
    <t xml:space="preserve">          A Plazo</t>
  </si>
  <si>
    <t xml:space="preserve">      Depósitos Externos en Bancos    </t>
  </si>
  <si>
    <t xml:space="preserve">     Otros               </t>
  </si>
  <si>
    <t>II.</t>
  </si>
  <si>
    <t>CARTERA CREDITICIA</t>
  </si>
  <si>
    <t xml:space="preserve">       Interna</t>
  </si>
  <si>
    <t xml:space="preserve">       Externa</t>
  </si>
  <si>
    <t>III.</t>
  </si>
  <si>
    <t>INVERSIONES EN VALORES</t>
  </si>
  <si>
    <t xml:space="preserve">       Internas</t>
  </si>
  <si>
    <t xml:space="preserve">       Externas</t>
  </si>
  <si>
    <t>IV.</t>
  </si>
  <si>
    <t>OTROS ACTIVOS</t>
  </si>
  <si>
    <t xml:space="preserve">       Internos</t>
  </si>
  <si>
    <t xml:space="preserve">       Externos</t>
  </si>
  <si>
    <t>ACTIVO TOTAL</t>
  </si>
  <si>
    <t>Depósitos</t>
  </si>
  <si>
    <t xml:space="preserve">           De Particulares</t>
  </si>
  <si>
    <t xml:space="preserve">               A la Vista</t>
  </si>
  <si>
    <t xml:space="preserve">               A Plazo</t>
  </si>
  <si>
    <t xml:space="preserve">               De Ahorros</t>
  </si>
  <si>
    <t xml:space="preserve">           De Bancos</t>
  </si>
  <si>
    <t xml:space="preserve">        Externos</t>
  </si>
  <si>
    <t xml:space="preserve">            De Particulares      </t>
  </si>
  <si>
    <t xml:space="preserve">             De Bancos</t>
  </si>
  <si>
    <t xml:space="preserve">                A la Vista</t>
  </si>
  <si>
    <t xml:space="preserve">                A Plazo</t>
  </si>
  <si>
    <t>II</t>
  </si>
  <si>
    <t>OBLIGACIONES</t>
  </si>
  <si>
    <t xml:space="preserve">        Internas   </t>
  </si>
  <si>
    <t xml:space="preserve">        Externas</t>
  </si>
  <si>
    <t>OTROS PASIVOS</t>
  </si>
  <si>
    <t xml:space="preserve">        Internos</t>
  </si>
  <si>
    <t>PATRIMONIO</t>
  </si>
  <si>
    <t xml:space="preserve">         Capital   </t>
  </si>
  <si>
    <t xml:space="preserve">         Reservas de Capital</t>
  </si>
  <si>
    <t xml:space="preserve">         Otras Reservas</t>
  </si>
  <si>
    <t xml:space="preserve">         Utilidad de períodos anteriores</t>
  </si>
  <si>
    <t xml:space="preserve">         Utilidad del período</t>
  </si>
  <si>
    <t>PASIVO Y PATRIMONIO, TOTAL</t>
  </si>
  <si>
    <t>(P)  Cifras Preliminares.</t>
  </si>
  <si>
    <t>CUADRO No. 5          BANCA OFICIAL</t>
  </si>
  <si>
    <t>Cuentas</t>
  </si>
  <si>
    <t xml:space="preserve">           Oficiales</t>
  </si>
  <si>
    <t>FUENTE:  Entidades Bancarias Oficiales.</t>
  </si>
</sst>
</file>

<file path=xl/styles.xml><?xml version="1.0" encoding="utf-8"?>
<styleSheet xmlns="http://schemas.openxmlformats.org/spreadsheetml/2006/main">
  <numFmts count="3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0.0"/>
    <numFmt numFmtId="179" formatCode="#,##0.0"/>
    <numFmt numFmtId="180" formatCode="#,##0.000"/>
    <numFmt numFmtId="181" formatCode="#,##0.0_);[Red]\(#,##0.0\)"/>
    <numFmt numFmtId="182" formatCode="_(* #,##0_);_(* \(#,##0\);_(* &quot;-&quot;??_);_(@_)"/>
    <numFmt numFmtId="183" formatCode="0.0%"/>
    <numFmt numFmtId="184" formatCode="0.0000000"/>
    <numFmt numFmtId="185" formatCode="0.000000"/>
    <numFmt numFmtId="186" formatCode="0.00000"/>
    <numFmt numFmtId="187" formatCode="0.0000"/>
    <numFmt numFmtId="188" formatCode="0.000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3" fontId="6" fillId="0" borderId="2" xfId="0" applyNumberFormat="1" applyFont="1" applyFill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179" fontId="6" fillId="0" borderId="2" xfId="15" applyNumberFormat="1" applyFont="1" applyBorder="1" applyAlignment="1">
      <alignment/>
    </xf>
    <xf numFmtId="0" fontId="6" fillId="0" borderId="2" xfId="0" applyFont="1" applyBorder="1" applyAlignment="1" quotePrefix="1">
      <alignment horizontal="left"/>
    </xf>
    <xf numFmtId="3" fontId="6" fillId="0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179" fontId="5" fillId="0" borderId="2" xfId="15" applyNumberFormat="1" applyFont="1" applyBorder="1" applyAlignment="1">
      <alignment/>
    </xf>
    <xf numFmtId="38" fontId="6" fillId="0" borderId="2" xfId="15" applyNumberFormat="1" applyFont="1" applyFill="1" applyBorder="1" applyAlignment="1">
      <alignment/>
    </xf>
    <xf numFmtId="38" fontId="6" fillId="0" borderId="2" xfId="15" applyNumberFormat="1" applyFont="1" applyFill="1" applyBorder="1" applyAlignment="1">
      <alignment horizontal="right"/>
    </xf>
    <xf numFmtId="38" fontId="5" fillId="0" borderId="2" xfId="15" applyNumberFormat="1" applyFont="1" applyFill="1" applyBorder="1" applyAlignment="1">
      <alignment/>
    </xf>
    <xf numFmtId="38" fontId="6" fillId="0" borderId="0" xfId="15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G4" sqref="G4"/>
    </sheetView>
  </sheetViews>
  <sheetFormatPr defaultColWidth="11.421875" defaultRowHeight="12.75"/>
  <cols>
    <col min="1" max="1" width="3.421875" style="1" customWidth="1"/>
    <col min="2" max="2" width="29.8515625" style="1" bestFit="1" customWidth="1"/>
    <col min="3" max="3" width="10.28125" style="1" bestFit="1" customWidth="1"/>
    <col min="4" max="4" width="9.421875" style="1" customWidth="1"/>
    <col min="5" max="5" width="10.8515625" style="1" bestFit="1" customWidth="1"/>
    <col min="6" max="6" width="13.421875" style="1" customWidth="1"/>
    <col min="7" max="7" width="12.7109375" style="1" customWidth="1"/>
    <col min="8" max="16384" width="9.140625" style="1" customWidth="1"/>
  </cols>
  <sheetData>
    <row r="1" spans="2:7" s="2" customFormat="1" ht="11.25">
      <c r="B1" s="27"/>
      <c r="C1" s="27"/>
      <c r="D1" s="27"/>
      <c r="E1" s="27"/>
      <c r="F1" s="27"/>
      <c r="G1" s="27"/>
    </row>
    <row r="2" spans="2:8" s="2" customFormat="1" ht="12.75" customHeight="1">
      <c r="B2" s="27"/>
      <c r="C2" s="27"/>
      <c r="D2" s="27"/>
      <c r="E2" s="27" t="s">
        <v>54</v>
      </c>
      <c r="F2" s="27"/>
      <c r="G2" s="27"/>
      <c r="H2" s="2" t="s">
        <v>5</v>
      </c>
    </row>
    <row r="3" spans="2:7" s="2" customFormat="1" ht="11.25">
      <c r="B3" s="27"/>
      <c r="C3" s="27"/>
      <c r="D3" s="27"/>
      <c r="E3" s="27" t="s">
        <v>0</v>
      </c>
      <c r="F3" s="27"/>
      <c r="G3" s="27"/>
    </row>
    <row r="4" spans="1:7" s="2" customFormat="1" ht="11.25">
      <c r="A4" s="27"/>
      <c r="B4" s="27"/>
      <c r="C4" s="27"/>
      <c r="D4" s="27"/>
      <c r="E4" s="27" t="s">
        <v>1</v>
      </c>
      <c r="F4" s="27"/>
      <c r="G4" s="27"/>
    </row>
    <row r="5" spans="1:7" s="2" customFormat="1" ht="11.25">
      <c r="A5" s="27"/>
      <c r="B5" s="27"/>
      <c r="C5" s="27"/>
      <c r="D5" s="27"/>
      <c r="E5" s="29" t="s">
        <v>2</v>
      </c>
      <c r="F5" s="27"/>
      <c r="G5" s="27"/>
    </row>
    <row r="6" spans="1:7" s="2" customFormat="1" ht="11.25">
      <c r="A6" s="27"/>
      <c r="B6" s="27"/>
      <c r="C6" s="27"/>
      <c r="D6" s="27"/>
      <c r="E6" s="27"/>
      <c r="F6" s="27"/>
      <c r="G6" s="27"/>
    </row>
    <row r="7" spans="1:7" s="2" customFormat="1" ht="11.25">
      <c r="A7" s="27"/>
      <c r="B7" s="27"/>
      <c r="C7" s="27"/>
      <c r="D7" s="27"/>
      <c r="E7" s="27"/>
      <c r="F7" s="27"/>
      <c r="G7" s="27"/>
    </row>
    <row r="8" spans="2:7" s="2" customFormat="1" ht="11.25">
      <c r="B8" s="28"/>
      <c r="C8" s="28"/>
      <c r="D8" s="28"/>
      <c r="E8" s="28"/>
      <c r="F8" s="28"/>
      <c r="G8" s="28"/>
    </row>
    <row r="9" spans="1:7" s="2" customFormat="1" ht="11.25">
      <c r="A9" s="3"/>
      <c r="B9" s="4" t="s">
        <v>55</v>
      </c>
      <c r="C9" s="5">
        <v>1998</v>
      </c>
      <c r="D9" s="6">
        <v>1999</v>
      </c>
      <c r="E9" s="6" t="s">
        <v>3</v>
      </c>
      <c r="F9" s="30" t="s">
        <v>4</v>
      </c>
      <c r="G9" s="30"/>
    </row>
    <row r="10" spans="1:7" s="2" customFormat="1" ht="11.25">
      <c r="A10" s="7"/>
      <c r="B10" s="8"/>
      <c r="C10" s="5" t="s">
        <v>6</v>
      </c>
      <c r="D10" s="6" t="s">
        <v>6</v>
      </c>
      <c r="E10" s="6" t="s">
        <v>6</v>
      </c>
      <c r="F10" s="9" t="s">
        <v>7</v>
      </c>
      <c r="G10" s="9" t="s">
        <v>8</v>
      </c>
    </row>
    <row r="11" spans="1:7" s="2" customFormat="1" ht="11.25">
      <c r="A11" s="10" t="s">
        <v>9</v>
      </c>
      <c r="B11" s="11" t="s">
        <v>10</v>
      </c>
      <c r="C11" s="12">
        <v>2085</v>
      </c>
      <c r="D11" s="12">
        <f>D12+D15+D18</f>
        <v>1999</v>
      </c>
      <c r="E11" s="13">
        <f>E12+E15+E18</f>
        <v>1844</v>
      </c>
      <c r="F11" s="14">
        <f aca="true" t="shared" si="0" ref="F11:F42">E11-D11</f>
        <v>-155</v>
      </c>
      <c r="G11" s="15">
        <f aca="true" t="shared" si="1" ref="G11:G26">(E11/D11-1)*100</f>
        <v>-7.75387693846924</v>
      </c>
    </row>
    <row r="12" spans="1:7" s="2" customFormat="1" ht="11.25">
      <c r="A12" s="10"/>
      <c r="B12" s="11" t="s">
        <v>11</v>
      </c>
      <c r="C12" s="12">
        <v>1091</v>
      </c>
      <c r="D12" s="12">
        <f>D13+D14</f>
        <v>1107</v>
      </c>
      <c r="E12" s="13">
        <f>E13+E14</f>
        <v>1065</v>
      </c>
      <c r="F12" s="14">
        <f t="shared" si="0"/>
        <v>-42</v>
      </c>
      <c r="G12" s="15">
        <f t="shared" si="1"/>
        <v>-3.7940379403794022</v>
      </c>
    </row>
    <row r="13" spans="1:7" s="2" customFormat="1" ht="11.25">
      <c r="A13" s="10"/>
      <c r="B13" s="11" t="s">
        <v>12</v>
      </c>
      <c r="C13" s="12">
        <v>5</v>
      </c>
      <c r="D13" s="14">
        <v>7</v>
      </c>
      <c r="E13" s="14">
        <v>7</v>
      </c>
      <c r="F13" s="14">
        <f t="shared" si="0"/>
        <v>0</v>
      </c>
      <c r="G13" s="15">
        <f t="shared" si="1"/>
        <v>0</v>
      </c>
    </row>
    <row r="14" spans="1:7" s="2" customFormat="1" ht="11.25">
      <c r="A14" s="10"/>
      <c r="B14" s="11" t="s">
        <v>13</v>
      </c>
      <c r="C14" s="12">
        <v>1086</v>
      </c>
      <c r="D14" s="14">
        <v>1100</v>
      </c>
      <c r="E14" s="14">
        <v>1058</v>
      </c>
      <c r="F14" s="14">
        <f t="shared" si="0"/>
        <v>-42</v>
      </c>
      <c r="G14" s="15">
        <f t="shared" si="1"/>
        <v>-3.8181818181818206</v>
      </c>
    </row>
    <row r="15" spans="1:7" s="2" customFormat="1" ht="11.25">
      <c r="A15" s="10"/>
      <c r="B15" s="11" t="s">
        <v>14</v>
      </c>
      <c r="C15" s="12">
        <v>880</v>
      </c>
      <c r="D15" s="12">
        <f>D16+D17</f>
        <v>735</v>
      </c>
      <c r="E15" s="13">
        <f>E16+E17</f>
        <v>637</v>
      </c>
      <c r="F15" s="14">
        <f t="shared" si="0"/>
        <v>-98</v>
      </c>
      <c r="G15" s="15">
        <f t="shared" si="1"/>
        <v>-13.33333333333333</v>
      </c>
    </row>
    <row r="16" spans="1:7" s="2" customFormat="1" ht="11.25">
      <c r="A16" s="10"/>
      <c r="B16" s="11" t="s">
        <v>12</v>
      </c>
      <c r="C16" s="12">
        <v>7</v>
      </c>
      <c r="D16" s="14">
        <v>50</v>
      </c>
      <c r="E16" s="14">
        <v>27</v>
      </c>
      <c r="F16" s="14">
        <f t="shared" si="0"/>
        <v>-23</v>
      </c>
      <c r="G16" s="15">
        <f t="shared" si="1"/>
        <v>-46</v>
      </c>
    </row>
    <row r="17" spans="1:7" s="2" customFormat="1" ht="11.25">
      <c r="A17" s="10"/>
      <c r="B17" s="11" t="s">
        <v>13</v>
      </c>
      <c r="C17" s="12">
        <v>873</v>
      </c>
      <c r="D17" s="14">
        <v>685</v>
      </c>
      <c r="E17" s="14">
        <v>610</v>
      </c>
      <c r="F17" s="14">
        <f t="shared" si="0"/>
        <v>-75</v>
      </c>
      <c r="G17" s="15">
        <f t="shared" si="1"/>
        <v>-10.948905109489049</v>
      </c>
    </row>
    <row r="18" spans="1:7" s="2" customFormat="1" ht="11.25">
      <c r="A18" s="10"/>
      <c r="B18" s="16" t="s">
        <v>15</v>
      </c>
      <c r="C18" s="12">
        <v>114</v>
      </c>
      <c r="D18" s="14">
        <v>157</v>
      </c>
      <c r="E18" s="14">
        <v>142</v>
      </c>
      <c r="F18" s="14">
        <f t="shared" si="0"/>
        <v>-15</v>
      </c>
      <c r="G18" s="15">
        <f t="shared" si="1"/>
        <v>-9.554140127388532</v>
      </c>
    </row>
    <row r="19" spans="1:7" s="2" customFormat="1" ht="11.25">
      <c r="A19" s="10" t="s">
        <v>16</v>
      </c>
      <c r="B19" s="11" t="s">
        <v>17</v>
      </c>
      <c r="C19" s="12">
        <v>1722</v>
      </c>
      <c r="D19" s="12">
        <f>D20+D21</f>
        <v>1823</v>
      </c>
      <c r="E19" s="13">
        <f>E20+E21</f>
        <v>1866</v>
      </c>
      <c r="F19" s="14">
        <f t="shared" si="0"/>
        <v>43</v>
      </c>
      <c r="G19" s="15">
        <f t="shared" si="1"/>
        <v>2.3587493143170546</v>
      </c>
    </row>
    <row r="20" spans="1:7" s="2" customFormat="1" ht="11.25">
      <c r="A20" s="10"/>
      <c r="B20" s="11" t="s">
        <v>18</v>
      </c>
      <c r="C20" s="12">
        <v>1722</v>
      </c>
      <c r="D20" s="14">
        <v>1818</v>
      </c>
      <c r="E20" s="14">
        <v>1866</v>
      </c>
      <c r="F20" s="14">
        <f t="shared" si="0"/>
        <v>48</v>
      </c>
      <c r="G20" s="15">
        <f t="shared" si="1"/>
        <v>2.64026402640265</v>
      </c>
    </row>
    <row r="21" spans="1:7" s="2" customFormat="1" ht="11.25">
      <c r="A21" s="10"/>
      <c r="B21" s="11" t="s">
        <v>19</v>
      </c>
      <c r="C21" s="12">
        <v>0</v>
      </c>
      <c r="D21" s="14">
        <v>5</v>
      </c>
      <c r="E21" s="14">
        <v>0</v>
      </c>
      <c r="F21" s="14">
        <f t="shared" si="0"/>
        <v>-5</v>
      </c>
      <c r="G21" s="15">
        <f t="shared" si="1"/>
        <v>-100</v>
      </c>
    </row>
    <row r="22" spans="1:7" s="2" customFormat="1" ht="11.25">
      <c r="A22" s="10" t="s">
        <v>20</v>
      </c>
      <c r="B22" s="11" t="s">
        <v>21</v>
      </c>
      <c r="C22" s="12">
        <v>207</v>
      </c>
      <c r="D22" s="12">
        <f>D23+D24</f>
        <v>264</v>
      </c>
      <c r="E22" s="13">
        <f>E23+E24</f>
        <v>251</v>
      </c>
      <c r="F22" s="14">
        <f t="shared" si="0"/>
        <v>-13</v>
      </c>
      <c r="G22" s="15">
        <f t="shared" si="1"/>
        <v>-4.92424242424242</v>
      </c>
    </row>
    <row r="23" spans="1:7" s="2" customFormat="1" ht="11.25">
      <c r="A23" s="10"/>
      <c r="B23" s="11" t="s">
        <v>22</v>
      </c>
      <c r="C23" s="12">
        <v>169</v>
      </c>
      <c r="D23" s="14">
        <v>260</v>
      </c>
      <c r="E23" s="14">
        <v>248</v>
      </c>
      <c r="F23" s="14">
        <f t="shared" si="0"/>
        <v>-12</v>
      </c>
      <c r="G23" s="15">
        <f t="shared" si="1"/>
        <v>-4.61538461538461</v>
      </c>
    </row>
    <row r="24" spans="1:7" s="2" customFormat="1" ht="11.25">
      <c r="A24" s="10"/>
      <c r="B24" s="11" t="s">
        <v>23</v>
      </c>
      <c r="C24" s="12">
        <v>38</v>
      </c>
      <c r="D24" s="14">
        <v>4</v>
      </c>
      <c r="E24" s="14">
        <v>3</v>
      </c>
      <c r="F24" s="14">
        <f t="shared" si="0"/>
        <v>-1</v>
      </c>
      <c r="G24" s="15">
        <f t="shared" si="1"/>
        <v>-25</v>
      </c>
    </row>
    <row r="25" spans="1:7" s="2" customFormat="1" ht="11.25">
      <c r="A25" s="10" t="s">
        <v>24</v>
      </c>
      <c r="B25" s="11" t="s">
        <v>25</v>
      </c>
      <c r="C25" s="12">
        <v>135</v>
      </c>
      <c r="D25" s="12">
        <f>D26+D27</f>
        <v>143</v>
      </c>
      <c r="E25" s="13">
        <f>E26+E27</f>
        <v>204</v>
      </c>
      <c r="F25" s="14">
        <f t="shared" si="0"/>
        <v>61</v>
      </c>
      <c r="G25" s="15">
        <f t="shared" si="1"/>
        <v>42.65734265734267</v>
      </c>
    </row>
    <row r="26" spans="1:7" s="2" customFormat="1" ht="11.25">
      <c r="A26" s="10"/>
      <c r="B26" s="11" t="s">
        <v>26</v>
      </c>
      <c r="C26" s="12">
        <v>135</v>
      </c>
      <c r="D26" s="14">
        <v>143</v>
      </c>
      <c r="E26" s="14">
        <v>204</v>
      </c>
      <c r="F26" s="14">
        <f t="shared" si="0"/>
        <v>61</v>
      </c>
      <c r="G26" s="15">
        <f t="shared" si="1"/>
        <v>42.65734265734267</v>
      </c>
    </row>
    <row r="27" spans="1:7" s="2" customFormat="1" ht="11.25">
      <c r="A27" s="10"/>
      <c r="B27" s="11" t="s">
        <v>27</v>
      </c>
      <c r="C27" s="17">
        <v>0</v>
      </c>
      <c r="D27" s="14">
        <v>0</v>
      </c>
      <c r="E27" s="14">
        <v>0</v>
      </c>
      <c r="F27" s="14">
        <f t="shared" si="0"/>
        <v>0</v>
      </c>
      <c r="G27" s="15">
        <v>0</v>
      </c>
    </row>
    <row r="28" spans="1:7" s="2" customFormat="1" ht="11.25">
      <c r="A28" s="10"/>
      <c r="B28" s="18" t="s">
        <v>28</v>
      </c>
      <c r="C28" s="19">
        <v>4149</v>
      </c>
      <c r="D28" s="19">
        <f>D11+D19+D22+D25</f>
        <v>4229</v>
      </c>
      <c r="E28" s="20">
        <f>E11+E19+E22+E25</f>
        <v>4165</v>
      </c>
      <c r="F28" s="21">
        <f t="shared" si="0"/>
        <v>-64</v>
      </c>
      <c r="G28" s="22">
        <f aca="true" t="shared" si="2" ref="G28:G40">(E28/D28-1)*100</f>
        <v>-1.5133601324190171</v>
      </c>
    </row>
    <row r="29" spans="1:7" s="2" customFormat="1" ht="11.25">
      <c r="A29" s="10" t="s">
        <v>9</v>
      </c>
      <c r="B29" s="11" t="s">
        <v>29</v>
      </c>
      <c r="C29" s="12">
        <v>3091</v>
      </c>
      <c r="D29" s="12">
        <f>D30+D39</f>
        <v>3177</v>
      </c>
      <c r="E29" s="14">
        <f>E30+E39</f>
        <v>3107</v>
      </c>
      <c r="F29" s="14">
        <f t="shared" si="0"/>
        <v>-70</v>
      </c>
      <c r="G29" s="15">
        <f t="shared" si="2"/>
        <v>-2.2033364809568745</v>
      </c>
    </row>
    <row r="30" spans="1:7" s="2" customFormat="1" ht="11.25">
      <c r="A30" s="10"/>
      <c r="B30" s="11" t="s">
        <v>26</v>
      </c>
      <c r="C30" s="12">
        <v>3043</v>
      </c>
      <c r="D30" s="12">
        <f>D31+D32+D36</f>
        <v>3128</v>
      </c>
      <c r="E30" s="14">
        <f>E31+E32+E36</f>
        <v>3065</v>
      </c>
      <c r="F30" s="14">
        <f t="shared" si="0"/>
        <v>-63</v>
      </c>
      <c r="G30" s="15">
        <f t="shared" si="2"/>
        <v>-2.01406649616368</v>
      </c>
    </row>
    <row r="31" spans="1:7" s="2" customFormat="1" ht="11.25">
      <c r="A31" s="10"/>
      <c r="B31" s="16" t="s">
        <v>56</v>
      </c>
      <c r="C31" s="23">
        <v>2054</v>
      </c>
      <c r="D31" s="13">
        <v>2108</v>
      </c>
      <c r="E31" s="13">
        <v>1914</v>
      </c>
      <c r="F31" s="14">
        <f t="shared" si="0"/>
        <v>-194</v>
      </c>
      <c r="G31" s="15">
        <f t="shared" si="2"/>
        <v>-9.20303605313093</v>
      </c>
    </row>
    <row r="32" spans="1:7" s="2" customFormat="1" ht="11.25">
      <c r="A32" s="10"/>
      <c r="B32" s="11" t="s">
        <v>30</v>
      </c>
      <c r="C32" s="23">
        <v>710</v>
      </c>
      <c r="D32" s="23">
        <f>D33+D34+D35</f>
        <v>719</v>
      </c>
      <c r="E32" s="14">
        <f>E33+E34+E35</f>
        <v>851</v>
      </c>
      <c r="F32" s="14">
        <f t="shared" si="0"/>
        <v>132</v>
      </c>
      <c r="G32" s="15">
        <f t="shared" si="2"/>
        <v>18.35883171070931</v>
      </c>
    </row>
    <row r="33" spans="1:7" s="2" customFormat="1" ht="11.25">
      <c r="A33" s="10"/>
      <c r="B33" s="11" t="s">
        <v>31</v>
      </c>
      <c r="C33" s="23">
        <v>88</v>
      </c>
      <c r="D33" s="14">
        <v>78</v>
      </c>
      <c r="E33" s="14">
        <v>77</v>
      </c>
      <c r="F33" s="14">
        <f t="shared" si="0"/>
        <v>-1</v>
      </c>
      <c r="G33" s="15">
        <f t="shared" si="2"/>
        <v>-1.2820512820512775</v>
      </c>
    </row>
    <row r="34" spans="1:7" s="2" customFormat="1" ht="11.25">
      <c r="A34" s="10"/>
      <c r="B34" s="11" t="s">
        <v>32</v>
      </c>
      <c r="C34" s="23">
        <v>232</v>
      </c>
      <c r="D34" s="14">
        <v>231</v>
      </c>
      <c r="E34" s="14">
        <v>347</v>
      </c>
      <c r="F34" s="14">
        <f t="shared" si="0"/>
        <v>116</v>
      </c>
      <c r="G34" s="15">
        <f t="shared" si="2"/>
        <v>50.21645021645023</v>
      </c>
    </row>
    <row r="35" spans="1:7" s="2" customFormat="1" ht="11.25">
      <c r="A35" s="10" t="s">
        <v>5</v>
      </c>
      <c r="B35" s="11" t="s">
        <v>33</v>
      </c>
      <c r="C35" s="23">
        <v>390</v>
      </c>
      <c r="D35" s="14">
        <v>410</v>
      </c>
      <c r="E35" s="14">
        <v>427</v>
      </c>
      <c r="F35" s="14">
        <f t="shared" si="0"/>
        <v>17</v>
      </c>
      <c r="G35" s="15">
        <f t="shared" si="2"/>
        <v>4.146341463414638</v>
      </c>
    </row>
    <row r="36" spans="1:7" s="2" customFormat="1" ht="11.25">
      <c r="A36" s="10"/>
      <c r="B36" s="11" t="s">
        <v>34</v>
      </c>
      <c r="C36" s="23">
        <v>279</v>
      </c>
      <c r="D36" s="23">
        <f>D37+D38</f>
        <v>301</v>
      </c>
      <c r="E36" s="14">
        <f>E37+E38</f>
        <v>300</v>
      </c>
      <c r="F36" s="14">
        <f t="shared" si="0"/>
        <v>-1</v>
      </c>
      <c r="G36" s="15">
        <f t="shared" si="2"/>
        <v>-0.33222591362126463</v>
      </c>
    </row>
    <row r="37" spans="1:7" s="2" customFormat="1" ht="11.25">
      <c r="A37" s="10"/>
      <c r="B37" s="11" t="s">
        <v>31</v>
      </c>
      <c r="C37" s="23">
        <v>56</v>
      </c>
      <c r="D37" s="14">
        <v>58</v>
      </c>
      <c r="E37" s="14">
        <v>78</v>
      </c>
      <c r="F37" s="14">
        <f t="shared" si="0"/>
        <v>20</v>
      </c>
      <c r="G37" s="15">
        <f t="shared" si="2"/>
        <v>34.48275862068966</v>
      </c>
    </row>
    <row r="38" spans="1:7" s="2" customFormat="1" ht="11.25">
      <c r="A38" s="10"/>
      <c r="B38" s="11" t="s">
        <v>32</v>
      </c>
      <c r="C38" s="23">
        <v>223</v>
      </c>
      <c r="D38" s="14">
        <v>243</v>
      </c>
      <c r="E38" s="14">
        <v>222</v>
      </c>
      <c r="F38" s="14">
        <f t="shared" si="0"/>
        <v>-21</v>
      </c>
      <c r="G38" s="15">
        <f t="shared" si="2"/>
        <v>-8.64197530864198</v>
      </c>
    </row>
    <row r="39" spans="1:7" s="2" customFormat="1" ht="11.25">
      <c r="A39" s="10"/>
      <c r="B39" s="11" t="s">
        <v>35</v>
      </c>
      <c r="C39" s="23">
        <v>48</v>
      </c>
      <c r="D39" s="23">
        <f>D40+D44</f>
        <v>49</v>
      </c>
      <c r="E39" s="14">
        <f>E40+E44</f>
        <v>42</v>
      </c>
      <c r="F39" s="14">
        <f t="shared" si="0"/>
        <v>-7</v>
      </c>
      <c r="G39" s="15">
        <f t="shared" si="2"/>
        <v>-14.28571428571429</v>
      </c>
    </row>
    <row r="40" spans="1:7" s="2" customFormat="1" ht="11.25">
      <c r="A40" s="10"/>
      <c r="B40" s="11" t="s">
        <v>36</v>
      </c>
      <c r="C40" s="23">
        <v>17</v>
      </c>
      <c r="D40" s="23">
        <f>D41+D42+D43</f>
        <v>16</v>
      </c>
      <c r="E40" s="14">
        <f>E41+E42+E43</f>
        <v>16</v>
      </c>
      <c r="F40" s="14">
        <f t="shared" si="0"/>
        <v>0</v>
      </c>
      <c r="G40" s="15">
        <f t="shared" si="2"/>
        <v>0</v>
      </c>
    </row>
    <row r="41" spans="1:7" s="2" customFormat="1" ht="11.25">
      <c r="A41" s="10"/>
      <c r="B41" s="11" t="s">
        <v>31</v>
      </c>
      <c r="C41" s="23">
        <v>0</v>
      </c>
      <c r="D41" s="14">
        <v>0</v>
      </c>
      <c r="E41" s="14">
        <v>1</v>
      </c>
      <c r="F41" s="14">
        <f t="shared" si="0"/>
        <v>1</v>
      </c>
      <c r="G41" s="15">
        <v>0</v>
      </c>
    </row>
    <row r="42" spans="1:7" s="2" customFormat="1" ht="11.25">
      <c r="A42" s="10"/>
      <c r="B42" s="11" t="s">
        <v>32</v>
      </c>
      <c r="C42" s="23">
        <v>17</v>
      </c>
      <c r="D42" s="14">
        <v>16</v>
      </c>
      <c r="E42" s="14">
        <v>15</v>
      </c>
      <c r="F42" s="14">
        <f t="shared" si="0"/>
        <v>-1</v>
      </c>
      <c r="G42" s="15">
        <f>(E42/D42-1)*100</f>
        <v>-6.25</v>
      </c>
    </row>
    <row r="43" spans="1:7" s="2" customFormat="1" ht="11.25">
      <c r="A43" s="10"/>
      <c r="B43" s="11" t="s">
        <v>33</v>
      </c>
      <c r="C43" s="23">
        <v>0</v>
      </c>
      <c r="D43" s="14">
        <v>0</v>
      </c>
      <c r="E43" s="14">
        <v>0</v>
      </c>
      <c r="F43" s="14">
        <f aca="true" t="shared" si="3" ref="F43:F59">E43-D43</f>
        <v>0</v>
      </c>
      <c r="G43" s="15">
        <v>0</v>
      </c>
    </row>
    <row r="44" spans="1:7" s="2" customFormat="1" ht="11.25">
      <c r="A44" s="10"/>
      <c r="B44" s="11" t="s">
        <v>37</v>
      </c>
      <c r="C44" s="23">
        <v>31</v>
      </c>
      <c r="D44" s="23">
        <f>D45+D46</f>
        <v>33</v>
      </c>
      <c r="E44" s="14">
        <f>E45+E46</f>
        <v>26</v>
      </c>
      <c r="F44" s="14">
        <f t="shared" si="3"/>
        <v>-7</v>
      </c>
      <c r="G44" s="15">
        <f>(E44/D44-1)*100</f>
        <v>-21.212121212121215</v>
      </c>
    </row>
    <row r="45" spans="1:7" s="2" customFormat="1" ht="11.25">
      <c r="A45" s="10"/>
      <c r="B45" s="11" t="s">
        <v>38</v>
      </c>
      <c r="C45" s="23">
        <v>31</v>
      </c>
      <c r="D45" s="14">
        <v>33</v>
      </c>
      <c r="E45" s="14">
        <v>26</v>
      </c>
      <c r="F45" s="14">
        <f t="shared" si="3"/>
        <v>-7</v>
      </c>
      <c r="G45" s="15">
        <f>(E45/D45-1)*100</f>
        <v>-21.212121212121215</v>
      </c>
    </row>
    <row r="46" spans="1:7" s="2" customFormat="1" ht="11.25">
      <c r="A46" s="10"/>
      <c r="B46" s="11" t="s">
        <v>39</v>
      </c>
      <c r="C46" s="24">
        <v>0</v>
      </c>
      <c r="D46" s="14">
        <v>0</v>
      </c>
      <c r="E46" s="14">
        <v>0</v>
      </c>
      <c r="F46" s="14">
        <f t="shared" si="3"/>
        <v>0</v>
      </c>
      <c r="G46" s="15">
        <v>0</v>
      </c>
    </row>
    <row r="47" spans="1:7" s="2" customFormat="1" ht="11.25">
      <c r="A47" s="10" t="s">
        <v>40</v>
      </c>
      <c r="B47" s="11" t="s">
        <v>41</v>
      </c>
      <c r="C47" s="23">
        <v>311</v>
      </c>
      <c r="D47" s="23">
        <f>D48+D49</f>
        <v>300</v>
      </c>
      <c r="E47" s="14">
        <f>E48+E49</f>
        <v>275</v>
      </c>
      <c r="F47" s="14">
        <f t="shared" si="3"/>
        <v>-25</v>
      </c>
      <c r="G47" s="15">
        <f>(E47/D47-1)*100</f>
        <v>-8.333333333333337</v>
      </c>
    </row>
    <row r="48" spans="1:7" s="2" customFormat="1" ht="11.25">
      <c r="A48" s="10"/>
      <c r="B48" s="11" t="s">
        <v>42</v>
      </c>
      <c r="C48" s="23">
        <v>119</v>
      </c>
      <c r="D48" s="14">
        <v>120</v>
      </c>
      <c r="E48" s="14">
        <v>160</v>
      </c>
      <c r="F48" s="14">
        <f t="shared" si="3"/>
        <v>40</v>
      </c>
      <c r="G48" s="15">
        <f>(E48/D48-1)*100</f>
        <v>33.33333333333333</v>
      </c>
    </row>
    <row r="49" spans="1:7" s="2" customFormat="1" ht="11.25">
      <c r="A49" s="10"/>
      <c r="B49" s="11" t="s">
        <v>43</v>
      </c>
      <c r="C49" s="23">
        <v>192</v>
      </c>
      <c r="D49" s="14">
        <v>180</v>
      </c>
      <c r="E49" s="14">
        <v>115</v>
      </c>
      <c r="F49" s="14">
        <f t="shared" si="3"/>
        <v>-65</v>
      </c>
      <c r="G49" s="15">
        <f>(E49/D49-1)*100</f>
        <v>-36.111111111111114</v>
      </c>
    </row>
    <row r="50" spans="1:7" s="2" customFormat="1" ht="11.25">
      <c r="A50" s="10" t="s">
        <v>20</v>
      </c>
      <c r="B50" s="11" t="s">
        <v>44</v>
      </c>
      <c r="C50" s="23">
        <v>145</v>
      </c>
      <c r="D50" s="23">
        <f>D51+D52</f>
        <v>156</v>
      </c>
      <c r="E50" s="14">
        <f>E51+E52</f>
        <v>180</v>
      </c>
      <c r="F50" s="14">
        <f t="shared" si="3"/>
        <v>24</v>
      </c>
      <c r="G50" s="15">
        <f>(E50/D50-1)*100</f>
        <v>15.384615384615374</v>
      </c>
    </row>
    <row r="51" spans="1:7" s="2" customFormat="1" ht="11.25">
      <c r="A51" s="10"/>
      <c r="B51" s="11" t="s">
        <v>45</v>
      </c>
      <c r="C51" s="23">
        <v>145</v>
      </c>
      <c r="D51" s="14">
        <v>156</v>
      </c>
      <c r="E51" s="14">
        <v>180</v>
      </c>
      <c r="F51" s="14">
        <f t="shared" si="3"/>
        <v>24</v>
      </c>
      <c r="G51" s="15">
        <f>(E51/D51-1)*100</f>
        <v>15.384615384615374</v>
      </c>
    </row>
    <row r="52" spans="1:7" s="2" customFormat="1" ht="11.25">
      <c r="A52" s="10"/>
      <c r="B52" s="11" t="s">
        <v>35</v>
      </c>
      <c r="C52" s="23">
        <v>0</v>
      </c>
      <c r="D52" s="14">
        <v>0</v>
      </c>
      <c r="E52" s="14">
        <v>0</v>
      </c>
      <c r="F52" s="14">
        <f t="shared" si="3"/>
        <v>0</v>
      </c>
      <c r="G52" s="15">
        <v>0</v>
      </c>
    </row>
    <row r="53" spans="1:7" s="2" customFormat="1" ht="11.25">
      <c r="A53" s="10" t="s">
        <v>24</v>
      </c>
      <c r="B53" s="11" t="s">
        <v>46</v>
      </c>
      <c r="C53" s="23">
        <v>602</v>
      </c>
      <c r="D53" s="23">
        <f>D54+D55+D56+D57+D58</f>
        <v>596</v>
      </c>
      <c r="E53" s="14">
        <f>SUM(E54:E58)</f>
        <v>603</v>
      </c>
      <c r="F53" s="14">
        <f t="shared" si="3"/>
        <v>7</v>
      </c>
      <c r="G53" s="15">
        <f>(E53/D53-1)*100</f>
        <v>1.1744966442952975</v>
      </c>
    </row>
    <row r="54" spans="1:7" s="2" customFormat="1" ht="11.25">
      <c r="A54" s="10"/>
      <c r="B54" s="11" t="s">
        <v>47</v>
      </c>
      <c r="C54" s="23">
        <v>590</v>
      </c>
      <c r="D54" s="14">
        <v>593</v>
      </c>
      <c r="E54" s="14">
        <v>596</v>
      </c>
      <c r="F54" s="14">
        <f t="shared" si="3"/>
        <v>3</v>
      </c>
      <c r="G54" s="15">
        <f>(E54/D54-1)*100</f>
        <v>0.5059021922428242</v>
      </c>
    </row>
    <row r="55" spans="1:7" s="2" customFormat="1" ht="11.25">
      <c r="A55" s="10"/>
      <c r="B55" s="11" t="s">
        <v>48</v>
      </c>
      <c r="C55" s="23">
        <v>0</v>
      </c>
      <c r="D55" s="14">
        <v>0</v>
      </c>
      <c r="E55" s="14">
        <v>0</v>
      </c>
      <c r="F55" s="14">
        <f t="shared" si="3"/>
        <v>0</v>
      </c>
      <c r="G55" s="15">
        <v>0</v>
      </c>
    </row>
    <row r="56" spans="1:7" s="2" customFormat="1" ht="11.25">
      <c r="A56" s="10"/>
      <c r="B56" s="3" t="s">
        <v>49</v>
      </c>
      <c r="C56" s="23">
        <v>0</v>
      </c>
      <c r="D56" s="14">
        <v>0</v>
      </c>
      <c r="E56" s="14">
        <v>0</v>
      </c>
      <c r="F56" s="14">
        <f t="shared" si="3"/>
        <v>0</v>
      </c>
      <c r="G56" s="15">
        <v>0</v>
      </c>
    </row>
    <row r="57" spans="1:7" s="2" customFormat="1" ht="11.25">
      <c r="A57" s="10"/>
      <c r="B57" s="3" t="s">
        <v>50</v>
      </c>
      <c r="C57" s="23">
        <v>0</v>
      </c>
      <c r="D57" s="14">
        <v>0</v>
      </c>
      <c r="E57" s="14">
        <v>0</v>
      </c>
      <c r="F57" s="14">
        <f t="shared" si="3"/>
        <v>0</v>
      </c>
      <c r="G57" s="15">
        <v>0</v>
      </c>
    </row>
    <row r="58" spans="1:7" s="2" customFormat="1" ht="11.25">
      <c r="A58" s="10"/>
      <c r="B58" s="3" t="s">
        <v>51</v>
      </c>
      <c r="C58" s="23">
        <v>12</v>
      </c>
      <c r="D58" s="14">
        <v>3</v>
      </c>
      <c r="E58" s="14">
        <v>7</v>
      </c>
      <c r="F58" s="14">
        <f t="shared" si="3"/>
        <v>4</v>
      </c>
      <c r="G58" s="15">
        <f>(E58/D58-1)*100</f>
        <v>133.33333333333334</v>
      </c>
    </row>
    <row r="59" spans="1:7" s="2" customFormat="1" ht="16.5" customHeight="1">
      <c r="A59" s="11"/>
      <c r="B59" s="18" t="s">
        <v>52</v>
      </c>
      <c r="C59" s="25">
        <v>4149</v>
      </c>
      <c r="D59" s="25">
        <f>D29+D47+D50+D53</f>
        <v>4229</v>
      </c>
      <c r="E59" s="21">
        <f>E29+E47+E50+E53</f>
        <v>4165</v>
      </c>
      <c r="F59" s="21">
        <f t="shared" si="3"/>
        <v>-64</v>
      </c>
      <c r="G59" s="22">
        <f>(E59/D59-1)*100</f>
        <v>-1.5133601324190171</v>
      </c>
    </row>
    <row r="60" spans="1:3" s="2" customFormat="1" ht="18.75" customHeight="1">
      <c r="A60" s="2" t="s">
        <v>53</v>
      </c>
      <c r="C60" s="26"/>
    </row>
    <row r="61" spans="1:3" s="2" customFormat="1" ht="15.75" customHeight="1">
      <c r="A61" s="2" t="s">
        <v>57</v>
      </c>
      <c r="C61" s="26"/>
    </row>
    <row r="62" s="2" customFormat="1" ht="15.75" customHeight="1">
      <c r="C62" s="26"/>
    </row>
    <row r="63" s="2" customFormat="1" ht="11.25"/>
    <row r="64" s="2" customFormat="1" ht="11.25"/>
    <row r="65" s="2" customFormat="1" ht="11.25"/>
    <row r="66" s="2" customFormat="1" ht="11.25"/>
    <row r="67" s="2" customFormat="1" ht="11.25"/>
    <row r="68" s="2" customFormat="1" ht="11.25"/>
    <row r="69" s="2" customFormat="1" ht="11.25"/>
    <row r="70" s="2" customFormat="1" ht="11.25"/>
    <row r="71" s="2" customFormat="1" ht="11.25"/>
    <row r="72" s="2" customFormat="1" ht="11.25"/>
    <row r="73" s="2" customFormat="1" ht="11.25"/>
    <row r="74" s="2" customFormat="1" ht="11.25"/>
  </sheetData>
  <sheetProtection password="CD66" sheet="1" objects="1" scenarios="1"/>
  <mergeCells count="1">
    <mergeCell ref="F9:G9"/>
  </mergeCells>
  <printOptions horizontalCentered="1"/>
  <pageMargins left="0.11811023622047245" right="0.75" top="0.7874015748031497" bottom="0.3937007874015748" header="0" footer="0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2002-04-24T14:23:28Z</cp:lastPrinted>
  <dcterms:created xsi:type="dcterms:W3CDTF">2002-03-08T13:46:09Z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