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<sst xmlns="http://schemas.openxmlformats.org/spreadsheetml/2006/main" count="72" uniqueCount="58">
  <si>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BALANCE DE SITUACION</t>
  </si>
  <si>
    <t>AÑOS 1998 - 2000</t>
  </si>
  <si>
    <t>(En millones de Balboas)</t>
  </si>
  <si>
    <t>2000 (P)</t>
  </si>
  <si>
    <t>Variación Dic. 00/Dic. 99</t>
  </si>
  <si>
    <t xml:space="preserve"> </t>
  </si>
  <si>
    <t>Diciembre</t>
  </si>
  <si>
    <t>Absoluta</t>
  </si>
  <si>
    <t>%</t>
  </si>
  <si>
    <t>I.</t>
  </si>
  <si>
    <t>ACTIVOS LIQUIDOS</t>
  </si>
  <si>
    <t xml:space="preserve">          A la Vista</t>
  </si>
  <si>
    <t xml:space="preserve">          A Plazo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</si>
  <si>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</si>
  <si>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</si>
  <si>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</si>
  <si>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</si>
  <si>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</si>
  <si>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</si>
  <si>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</si>
  <si>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</si>
  <si>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</si>
  <si>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</si>
  <si>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</si>
  <si>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 xml:space="preserve">       Externos</t>
  </si>
  <si>
    <t>ACTIVO TOTAL</t>
  </si>
  <si>
    <t>Depósitos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</si>
  <si>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</si>
  <si>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</si>
  <si>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</si>
  <si>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</si>
  <si>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</si>
  <si>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</si>
  <si>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</si>
  <si>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</si>
  <si>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</si>
  <si>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</si>
  <si>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</si>
  <si>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</si>
  <si>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</si>
  <si>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</si>
  <si>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</si>
  <si>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</si>
  <si>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</si>
  <si>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</si>
  <si>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</si>
  <si>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</si>
  <si>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</si>
  <si>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Utilidad del período</t>
  </si>
  <si>
    <t>PASIVO Y PATRIMONIO, TOTAL</t>
  </si>
  <si>
    <t>(P)  Cifras Preliminares.</t>
  </si>
  <si>
    <t>Cuentas</t>
  </si>
  <si>
    <t>CUADRO No. 4       BANCA INTERNACIONAL</t>
  </si>
  <si>
    <t xml:space="preserve">   Depósitos Internos en Bancos</t>
  </si>
  <si>
    <t xml:space="preserve">   Depósitos Externos en Bancos    </t>
  </si>
  <si>
    <t xml:space="preserve">    Otros               </t>
  </si>
  <si>
    <t xml:space="preserve">          De Bancos</t>
  </si>
  <si>
    <t>FUENTE:  Entidades Bancarias con Licencia Internacional.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</si>
</sst>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0.0"/>
    <numFmt numFmtId="179" formatCode="#,##0.0"/>
    <numFmt numFmtId="180" formatCode="#,##0.000"/>
    <numFmt numFmtId="181" formatCode="#,##0.0_);[Red]\(#,##0.0\)"/>
    <numFmt numFmtId="182" formatCode="_(* #,##0_);_(* \(#,##0\);_(* &quot;-&quot;??_);_(@_)"/>
    <numFmt numFmtId="183" formatCode="0.0%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8" fontId="6" fillId="0" borderId="2" xfId="19" applyNumberFormat="1" applyFont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6" fillId="0" borderId="2" xfId="0" applyFont="1" applyBorder="1" applyAlignment="1" quotePrefix="1">
      <alignment horizontal="left"/>
    </xf>
    <xf numFmtId="0" fontId="6" fillId="0" borderId="2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19" applyNumberFormat="1" applyFont="1" applyBorder="1" applyAlignment="1">
      <alignment/>
    </xf>
    <xf numFmtId="1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4" sqref="G4"/>
    </sheetView>
  </sheetViews>
  <sheetFormatPr defaultColWidth="11.421875" defaultRowHeight="12.75"/>
  <cols>
    <col min="1" max="1" width="3.421875" style="1" customWidth="1"/>
    <col min="2" max="2" width="29.8515625" style="1" bestFit="1" customWidth="1"/>
    <col min="3" max="3" width="10.28125" style="1" bestFit="1" customWidth="1"/>
    <col min="4" max="4" width="9.421875" style="1" customWidth="1"/>
    <col min="5" max="5" width="10.8515625" style="1" bestFit="1" customWidth="1"/>
    <col min="6" max="6" width="13.421875" style="1" customWidth="1"/>
    <col min="7" max="7" width="12.7109375" style="1" customWidth="1"/>
    <col min="8" max="16384" width="9.140625" style="1" customWidth="1"/>
  </cols>
  <sheetData>
    <row r="1" spans="2:7" s="2" customFormat="1" ht="12" customHeight="1">
      <c r="B1" s="28"/>
      <c r="C1" s="28"/>
      <c r="D1" s="28"/>
      <c r="F1" s="28"/>
      <c r="G1" s="28"/>
    </row>
    <row r="2" spans="2:7" s="2" customFormat="1" ht="12" customHeight="1">
      <c r="B2" s="28"/>
      <c r="C2" s="28"/>
      <c r="D2" s="28"/>
      <c r="E2" s="28" t="s">
        <v>52</v>
      </c>
      <c r="F2" s="28"/>
      <c r="G2" s="28"/>
    </row>
    <row r="3" spans="2:7" s="2" customFormat="1" ht="12" customHeight="1">
      <c r="B3" s="28"/>
      <c r="C3" s="28"/>
      <c r="D3" s="28"/>
      <c r="E3" s="28" t="s">
        <v>0</v>
      </c>
      <c r="F3" s="28"/>
      <c r="G3" s="28"/>
    </row>
    <row r="4" spans="1:7" s="2" customFormat="1" ht="12" customHeight="1">
      <c r="A4" s="28"/>
      <c r="B4" s="28"/>
      <c r="C4" s="28"/>
      <c r="D4" s="28"/>
      <c r="E4" s="28" t="s">
        <v>1</v>
      </c>
      <c r="F4" s="28"/>
      <c r="G4" s="28"/>
    </row>
    <row r="5" spans="1:7" s="2" customFormat="1" ht="12" customHeight="1">
      <c r="A5" s="28"/>
      <c r="B5" s="28"/>
      <c r="C5" s="28"/>
      <c r="D5" s="28"/>
      <c r="E5" s="29" t="s">
        <v>2</v>
      </c>
      <c r="F5" s="28"/>
      <c r="G5" s="28"/>
    </row>
    <row r="6" spans="1:7" s="2" customFormat="1" ht="12" customHeight="1">
      <c r="A6" s="28"/>
      <c r="B6" s="28"/>
      <c r="C6" s="28"/>
      <c r="D6" s="28"/>
      <c r="E6" s="28"/>
      <c r="F6" s="28"/>
      <c r="G6" s="28"/>
    </row>
    <row r="7" spans="1:7" s="2" customFormat="1" ht="12" customHeight="1">
      <c r="A7" s="3"/>
      <c r="B7" s="4" t="s">
        <v>51</v>
      </c>
      <c r="C7" s="5">
        <v>1998</v>
      </c>
      <c r="D7" s="6">
        <v>1999</v>
      </c>
      <c r="E7" s="6" t="s">
        <v>3</v>
      </c>
      <c r="F7" s="30" t="s">
        <v>4</v>
      </c>
      <c r="G7" s="30"/>
    </row>
    <row r="8" spans="1:7" s="2" customFormat="1" ht="12" customHeight="1">
      <c r="A8" s="7"/>
      <c r="B8" s="7"/>
      <c r="C8" s="5" t="s">
        <v>6</v>
      </c>
      <c r="D8" s="6" t="s">
        <v>6</v>
      </c>
      <c r="E8" s="6" t="s">
        <v>6</v>
      </c>
      <c r="F8" s="8" t="s">
        <v>7</v>
      </c>
      <c r="G8" s="8" t="s">
        <v>8</v>
      </c>
    </row>
    <row r="9" spans="1:7" s="2" customFormat="1" ht="12" customHeight="1">
      <c r="A9" s="9" t="s">
        <v>9</v>
      </c>
      <c r="B9" s="10" t="s">
        <v>10</v>
      </c>
      <c r="C9" s="11">
        <v>2186</v>
      </c>
      <c r="D9" s="11">
        <f>D10+D13+D16</f>
        <v>2504</v>
      </c>
      <c r="E9" s="12">
        <f>E10+E13+E16</f>
        <v>2775</v>
      </c>
      <c r="F9" s="13">
        <f aca="true" t="shared" si="0" ref="F9:F40">E9-D9</f>
        <v>271</v>
      </c>
      <c r="G9" s="14">
        <f aca="true" t="shared" si="1" ref="G9:G17">(E9/D9-1)*100</f>
        <v>10.82268370607029</v>
      </c>
    </row>
    <row r="10" spans="1:7" s="2" customFormat="1" ht="12" customHeight="1">
      <c r="A10" s="9"/>
      <c r="B10" s="10" t="s">
        <v>53</v>
      </c>
      <c r="C10" s="15">
        <v>130</v>
      </c>
      <c r="D10" s="15">
        <f>D11+D12</f>
        <v>69</v>
      </c>
      <c r="E10" s="12">
        <v>131</v>
      </c>
      <c r="F10" s="13">
        <f t="shared" si="0"/>
        <v>62</v>
      </c>
      <c r="G10" s="14">
        <f t="shared" si="1"/>
        <v>89.85507246376811</v>
      </c>
    </row>
    <row r="11" spans="1:7" s="2" customFormat="1" ht="12" customHeight="1">
      <c r="A11" s="9"/>
      <c r="B11" s="10" t="s">
        <v>11</v>
      </c>
      <c r="C11" s="16">
        <v>6</v>
      </c>
      <c r="D11" s="13">
        <v>9</v>
      </c>
      <c r="E11" s="13">
        <v>10</v>
      </c>
      <c r="F11" s="13">
        <f t="shared" si="0"/>
        <v>1</v>
      </c>
      <c r="G11" s="14">
        <f t="shared" si="1"/>
        <v>11.111111111111116</v>
      </c>
    </row>
    <row r="12" spans="1:7" s="2" customFormat="1" ht="12" customHeight="1">
      <c r="A12" s="9"/>
      <c r="B12" s="10" t="s">
        <v>12</v>
      </c>
      <c r="C12" s="16">
        <v>124</v>
      </c>
      <c r="D12" s="13">
        <v>60</v>
      </c>
      <c r="E12" s="13">
        <v>121</v>
      </c>
      <c r="F12" s="13">
        <f t="shared" si="0"/>
        <v>61</v>
      </c>
      <c r="G12" s="14">
        <f t="shared" si="1"/>
        <v>101.66666666666666</v>
      </c>
    </row>
    <row r="13" spans="1:7" s="2" customFormat="1" ht="12" customHeight="1">
      <c r="A13" s="9"/>
      <c r="B13" s="10" t="s">
        <v>54</v>
      </c>
      <c r="C13" s="11">
        <v>2055</v>
      </c>
      <c r="D13" s="11">
        <f>D14+D15</f>
        <v>2433</v>
      </c>
      <c r="E13" s="12">
        <f>E14+E15</f>
        <v>2640</v>
      </c>
      <c r="F13" s="13">
        <f t="shared" si="0"/>
        <v>207</v>
      </c>
      <c r="G13" s="14">
        <f t="shared" si="1"/>
        <v>8.508014796547481</v>
      </c>
    </row>
    <row r="14" spans="1:7" s="2" customFormat="1" ht="12" customHeight="1">
      <c r="A14" s="9"/>
      <c r="B14" s="10" t="s">
        <v>11</v>
      </c>
      <c r="C14" s="16">
        <v>236</v>
      </c>
      <c r="D14" s="13">
        <v>95</v>
      </c>
      <c r="E14" s="13">
        <v>152</v>
      </c>
      <c r="F14" s="13">
        <f t="shared" si="0"/>
        <v>57</v>
      </c>
      <c r="G14" s="14">
        <f t="shared" si="1"/>
        <v>60.00000000000001</v>
      </c>
    </row>
    <row r="15" spans="1:7" s="2" customFormat="1" ht="12" customHeight="1">
      <c r="A15" s="9"/>
      <c r="B15" s="10" t="s">
        <v>12</v>
      </c>
      <c r="C15" s="17">
        <v>1819</v>
      </c>
      <c r="D15" s="13">
        <v>2338</v>
      </c>
      <c r="E15" s="13">
        <v>2488</v>
      </c>
      <c r="F15" s="13">
        <f t="shared" si="0"/>
        <v>150</v>
      </c>
      <c r="G15" s="14">
        <f t="shared" si="1"/>
        <v>6.415739948674082</v>
      </c>
    </row>
    <row r="16" spans="1:7" s="2" customFormat="1" ht="12" customHeight="1">
      <c r="A16" s="9"/>
      <c r="B16" s="18" t="s">
        <v>55</v>
      </c>
      <c r="C16" s="16">
        <v>1</v>
      </c>
      <c r="D16" s="13">
        <v>2</v>
      </c>
      <c r="E16" s="13">
        <v>4</v>
      </c>
      <c r="F16" s="13">
        <f t="shared" si="0"/>
        <v>2</v>
      </c>
      <c r="G16" s="14">
        <f t="shared" si="1"/>
        <v>100</v>
      </c>
    </row>
    <row r="17" spans="1:7" s="2" customFormat="1" ht="12" customHeight="1">
      <c r="A17" s="9" t="s">
        <v>13</v>
      </c>
      <c r="B17" s="10" t="s">
        <v>14</v>
      </c>
      <c r="C17" s="11">
        <v>4867</v>
      </c>
      <c r="D17" s="11">
        <f>D18+D19</f>
        <v>3619</v>
      </c>
      <c r="E17" s="12">
        <f>E18+E19</f>
        <v>3120</v>
      </c>
      <c r="F17" s="13">
        <f t="shared" si="0"/>
        <v>-499</v>
      </c>
      <c r="G17" s="14">
        <f t="shared" si="1"/>
        <v>-13.788339320254217</v>
      </c>
    </row>
    <row r="18" spans="1:7" s="2" customFormat="1" ht="12" customHeight="1">
      <c r="A18" s="9"/>
      <c r="B18" s="10" t="s">
        <v>15</v>
      </c>
      <c r="C18" s="19">
        <v>0</v>
      </c>
      <c r="D18" s="13">
        <v>0</v>
      </c>
      <c r="E18" s="13">
        <v>0</v>
      </c>
      <c r="F18" s="13">
        <f t="shared" si="0"/>
        <v>0</v>
      </c>
      <c r="G18" s="14">
        <v>0</v>
      </c>
    </row>
    <row r="19" spans="1:7" s="2" customFormat="1" ht="12" customHeight="1">
      <c r="A19" s="9"/>
      <c r="B19" s="10" t="s">
        <v>16</v>
      </c>
      <c r="C19" s="17">
        <v>4867</v>
      </c>
      <c r="D19" s="13">
        <v>3619</v>
      </c>
      <c r="E19" s="13">
        <v>3120</v>
      </c>
      <c r="F19" s="13">
        <f t="shared" si="0"/>
        <v>-499</v>
      </c>
      <c r="G19" s="14">
        <f>(E19/D19-1)*100</f>
        <v>-13.788339320254217</v>
      </c>
    </row>
    <row r="20" spans="1:7" s="2" customFormat="1" ht="12" customHeight="1">
      <c r="A20" s="9" t="s">
        <v>17</v>
      </c>
      <c r="B20" s="10" t="s">
        <v>18</v>
      </c>
      <c r="C20" s="15">
        <v>779</v>
      </c>
      <c r="D20" s="15">
        <f>D21+D22</f>
        <v>1034</v>
      </c>
      <c r="E20" s="12">
        <f>E21+E22</f>
        <v>869</v>
      </c>
      <c r="F20" s="13">
        <f t="shared" si="0"/>
        <v>-165</v>
      </c>
      <c r="G20" s="14">
        <f>(E20/D20-1)*100</f>
        <v>-15.957446808510634</v>
      </c>
    </row>
    <row r="21" spans="1:7" s="2" customFormat="1" ht="12" customHeight="1">
      <c r="A21" s="9"/>
      <c r="B21" s="10" t="s">
        <v>19</v>
      </c>
      <c r="C21" s="16">
        <v>1</v>
      </c>
      <c r="D21" s="13">
        <v>0</v>
      </c>
      <c r="E21" s="13">
        <v>1</v>
      </c>
      <c r="F21" s="13">
        <f t="shared" si="0"/>
        <v>1</v>
      </c>
      <c r="G21" s="14">
        <v>0</v>
      </c>
    </row>
    <row r="22" spans="1:7" s="2" customFormat="1" ht="12" customHeight="1">
      <c r="A22" s="9"/>
      <c r="B22" s="10" t="s">
        <v>20</v>
      </c>
      <c r="C22" s="17">
        <v>778</v>
      </c>
      <c r="D22" s="13">
        <v>1034</v>
      </c>
      <c r="E22" s="13">
        <v>868</v>
      </c>
      <c r="F22" s="13">
        <f t="shared" si="0"/>
        <v>-166</v>
      </c>
      <c r="G22" s="14">
        <f aca="true" t="shared" si="2" ref="G22:G27">(E22/D22-1)*100</f>
        <v>-16.0541586073501</v>
      </c>
    </row>
    <row r="23" spans="1:7" s="2" customFormat="1" ht="12" customHeight="1">
      <c r="A23" s="9" t="s">
        <v>21</v>
      </c>
      <c r="B23" s="10" t="s">
        <v>22</v>
      </c>
      <c r="C23" s="11">
        <v>251</v>
      </c>
      <c r="D23" s="11">
        <f>D24+D25</f>
        <v>296</v>
      </c>
      <c r="E23" s="12">
        <f>E24+E25</f>
        <v>398</v>
      </c>
      <c r="F23" s="13">
        <f t="shared" si="0"/>
        <v>102</v>
      </c>
      <c r="G23" s="14">
        <f t="shared" si="2"/>
        <v>34.45945945945945</v>
      </c>
    </row>
    <row r="24" spans="1:7" s="2" customFormat="1" ht="12" customHeight="1">
      <c r="A24" s="9"/>
      <c r="B24" s="10" t="s">
        <v>23</v>
      </c>
      <c r="C24" s="16">
        <v>19</v>
      </c>
      <c r="D24" s="13">
        <v>20</v>
      </c>
      <c r="E24" s="13">
        <v>20</v>
      </c>
      <c r="F24" s="13">
        <f t="shared" si="0"/>
        <v>0</v>
      </c>
      <c r="G24" s="14">
        <f t="shared" si="2"/>
        <v>0</v>
      </c>
    </row>
    <row r="25" spans="1:7" s="2" customFormat="1" ht="12" customHeight="1">
      <c r="A25" s="9"/>
      <c r="B25" s="10" t="s">
        <v>24</v>
      </c>
      <c r="C25" s="16">
        <v>232</v>
      </c>
      <c r="D25" s="13">
        <v>276</v>
      </c>
      <c r="E25" s="13">
        <v>378</v>
      </c>
      <c r="F25" s="13">
        <f t="shared" si="0"/>
        <v>102</v>
      </c>
      <c r="G25" s="14">
        <f t="shared" si="2"/>
        <v>36.956521739130444</v>
      </c>
    </row>
    <row r="26" spans="1:7" s="2" customFormat="1" ht="12" customHeight="1">
      <c r="A26" s="9"/>
      <c r="B26" s="20" t="s">
        <v>25</v>
      </c>
      <c r="C26" s="21">
        <v>8083</v>
      </c>
      <c r="D26" s="21">
        <f>D9+D17+D20+D23</f>
        <v>7453</v>
      </c>
      <c r="E26" s="22">
        <f>E9+E17+E20+E23</f>
        <v>7162</v>
      </c>
      <c r="F26" s="23">
        <f t="shared" si="0"/>
        <v>-291</v>
      </c>
      <c r="G26" s="24">
        <f t="shared" si="2"/>
        <v>-3.9044679994633014</v>
      </c>
    </row>
    <row r="27" spans="1:7" s="2" customFormat="1" ht="12" customHeight="1">
      <c r="A27" s="9" t="s">
        <v>9</v>
      </c>
      <c r="B27" s="10" t="s">
        <v>26</v>
      </c>
      <c r="C27" s="11">
        <v>7138</v>
      </c>
      <c r="D27" s="11">
        <f>D28+D37</f>
        <v>6355</v>
      </c>
      <c r="E27" s="13">
        <f>E28+E37</f>
        <v>5813</v>
      </c>
      <c r="F27" s="13">
        <f t="shared" si="0"/>
        <v>-542</v>
      </c>
      <c r="G27" s="14">
        <f t="shared" si="2"/>
        <v>-8.528717545239973</v>
      </c>
    </row>
    <row r="28" spans="1:7" s="2" customFormat="1" ht="12" customHeight="1">
      <c r="A28" s="9"/>
      <c r="B28" s="10" t="s">
        <v>23</v>
      </c>
      <c r="C28" s="19">
        <v>0</v>
      </c>
      <c r="D28" s="13">
        <v>0</v>
      </c>
      <c r="E28" s="13">
        <f>E29+E30+E34</f>
        <v>2</v>
      </c>
      <c r="F28" s="13">
        <f t="shared" si="0"/>
        <v>2</v>
      </c>
      <c r="G28" s="14">
        <v>0</v>
      </c>
    </row>
    <row r="29" spans="1:7" s="2" customFormat="1" ht="12" customHeight="1">
      <c r="A29" s="9"/>
      <c r="B29" s="10" t="s">
        <v>27</v>
      </c>
      <c r="C29" s="19">
        <v>0</v>
      </c>
      <c r="D29" s="13">
        <v>0</v>
      </c>
      <c r="E29" s="13">
        <v>0</v>
      </c>
      <c r="F29" s="13">
        <f t="shared" si="0"/>
        <v>0</v>
      </c>
      <c r="G29" s="14">
        <v>0</v>
      </c>
    </row>
    <row r="30" spans="1:7" s="2" customFormat="1" ht="12" customHeight="1">
      <c r="A30" s="9"/>
      <c r="B30" s="10" t="s">
        <v>28</v>
      </c>
      <c r="C30" s="19">
        <v>0</v>
      </c>
      <c r="D30" s="13">
        <v>0</v>
      </c>
      <c r="E30" s="13">
        <f>E31+E32+E33</f>
        <v>0</v>
      </c>
      <c r="F30" s="13">
        <f t="shared" si="0"/>
        <v>0</v>
      </c>
      <c r="G30" s="14">
        <v>0</v>
      </c>
    </row>
    <row r="31" spans="1:7" s="2" customFormat="1" ht="12" customHeight="1">
      <c r="A31" s="9"/>
      <c r="B31" s="10" t="s">
        <v>29</v>
      </c>
      <c r="C31" s="19">
        <v>0</v>
      </c>
      <c r="D31" s="13">
        <v>0</v>
      </c>
      <c r="E31" s="13">
        <v>0</v>
      </c>
      <c r="F31" s="13">
        <f t="shared" si="0"/>
        <v>0</v>
      </c>
      <c r="G31" s="14">
        <v>0</v>
      </c>
    </row>
    <row r="32" spans="1:7" s="2" customFormat="1" ht="12" customHeight="1">
      <c r="A32" s="9"/>
      <c r="B32" s="10" t="s">
        <v>30</v>
      </c>
      <c r="C32" s="19">
        <v>0</v>
      </c>
      <c r="D32" s="13">
        <v>0</v>
      </c>
      <c r="E32" s="13">
        <v>0</v>
      </c>
      <c r="F32" s="13">
        <f t="shared" si="0"/>
        <v>0</v>
      </c>
      <c r="G32" s="14">
        <v>0</v>
      </c>
    </row>
    <row r="33" spans="1:7" s="2" customFormat="1" ht="12" customHeight="1">
      <c r="A33" s="9" t="s">
        <v>5</v>
      </c>
      <c r="B33" s="10" t="s">
        <v>31</v>
      </c>
      <c r="C33" s="19">
        <v>0</v>
      </c>
      <c r="D33" s="13">
        <v>0</v>
      </c>
      <c r="E33" s="13">
        <v>0</v>
      </c>
      <c r="F33" s="13">
        <f t="shared" si="0"/>
        <v>0</v>
      </c>
      <c r="G33" s="14">
        <v>0</v>
      </c>
    </row>
    <row r="34" spans="1:7" s="2" customFormat="1" ht="12" customHeight="1">
      <c r="A34" s="9"/>
      <c r="B34" s="10" t="s">
        <v>32</v>
      </c>
      <c r="C34" s="19">
        <v>0</v>
      </c>
      <c r="D34" s="13">
        <v>0</v>
      </c>
      <c r="E34" s="13">
        <f>E35+E36</f>
        <v>2</v>
      </c>
      <c r="F34" s="13">
        <f t="shared" si="0"/>
        <v>2</v>
      </c>
      <c r="G34" s="14">
        <v>0</v>
      </c>
    </row>
    <row r="35" spans="1:7" s="2" customFormat="1" ht="12" customHeight="1">
      <c r="A35" s="9"/>
      <c r="B35" s="10" t="s">
        <v>29</v>
      </c>
      <c r="C35" s="19">
        <v>0</v>
      </c>
      <c r="D35" s="13">
        <v>0</v>
      </c>
      <c r="E35" s="13">
        <v>0</v>
      </c>
      <c r="F35" s="13">
        <f t="shared" si="0"/>
        <v>0</v>
      </c>
      <c r="G35" s="14">
        <v>0</v>
      </c>
    </row>
    <row r="36" spans="1:7" s="2" customFormat="1" ht="12" customHeight="1">
      <c r="A36" s="9"/>
      <c r="B36" s="10" t="s">
        <v>30</v>
      </c>
      <c r="C36" s="19">
        <v>0</v>
      </c>
      <c r="D36" s="13">
        <v>0</v>
      </c>
      <c r="E36" s="13">
        <v>2</v>
      </c>
      <c r="F36" s="13">
        <f t="shared" si="0"/>
        <v>2</v>
      </c>
      <c r="G36" s="14">
        <v>0</v>
      </c>
    </row>
    <row r="37" spans="1:7" s="2" customFormat="1" ht="12" customHeight="1">
      <c r="A37" s="9"/>
      <c r="B37" s="10" t="s">
        <v>33</v>
      </c>
      <c r="C37" s="11">
        <v>7138</v>
      </c>
      <c r="D37" s="11">
        <f>D38+D42</f>
        <v>6355</v>
      </c>
      <c r="E37" s="13">
        <f>E38+E42</f>
        <v>5811</v>
      </c>
      <c r="F37" s="13">
        <f t="shared" si="0"/>
        <v>-544</v>
      </c>
      <c r="G37" s="14">
        <f aca="true" t="shared" si="3" ref="G37:G57">(E37/D37-1)*100</f>
        <v>-8.560188827694725</v>
      </c>
    </row>
    <row r="38" spans="1:7" s="2" customFormat="1" ht="12" customHeight="1">
      <c r="A38" s="9"/>
      <c r="B38" s="10" t="s">
        <v>34</v>
      </c>
      <c r="C38" s="11">
        <v>3472</v>
      </c>
      <c r="D38" s="11">
        <f>D39+D40+D41</f>
        <v>3457</v>
      </c>
      <c r="E38" s="13">
        <f>E39+E40+E41</f>
        <v>3501</v>
      </c>
      <c r="F38" s="13">
        <f t="shared" si="0"/>
        <v>44</v>
      </c>
      <c r="G38" s="14">
        <f t="shared" si="3"/>
        <v>1.2727798669366575</v>
      </c>
    </row>
    <row r="39" spans="1:7" s="2" customFormat="1" ht="12" customHeight="1">
      <c r="A39" s="9"/>
      <c r="B39" s="10" t="s">
        <v>29</v>
      </c>
      <c r="C39" s="16">
        <v>279</v>
      </c>
      <c r="D39" s="13">
        <v>237</v>
      </c>
      <c r="E39" s="13">
        <v>338</v>
      </c>
      <c r="F39" s="13">
        <f t="shared" si="0"/>
        <v>101</v>
      </c>
      <c r="G39" s="14">
        <f t="shared" si="3"/>
        <v>42.61603375527425</v>
      </c>
    </row>
    <row r="40" spans="1:7" s="2" customFormat="1" ht="12" customHeight="1">
      <c r="A40" s="9"/>
      <c r="B40" s="10" t="s">
        <v>30</v>
      </c>
      <c r="C40" s="17">
        <v>3186</v>
      </c>
      <c r="D40" s="13">
        <v>3206</v>
      </c>
      <c r="E40" s="13">
        <v>3139</v>
      </c>
      <c r="F40" s="13">
        <f t="shared" si="0"/>
        <v>-67</v>
      </c>
      <c r="G40" s="14">
        <f t="shared" si="3"/>
        <v>-2.089831565814093</v>
      </c>
    </row>
    <row r="41" spans="1:7" s="2" customFormat="1" ht="12" customHeight="1">
      <c r="A41" s="9"/>
      <c r="B41" s="10" t="s">
        <v>31</v>
      </c>
      <c r="C41" s="16">
        <v>7</v>
      </c>
      <c r="D41" s="13">
        <v>14</v>
      </c>
      <c r="E41" s="13">
        <v>24</v>
      </c>
      <c r="F41" s="13">
        <f aca="true" t="shared" si="4" ref="F41:F57">E41-D41</f>
        <v>10</v>
      </c>
      <c r="G41" s="14">
        <f t="shared" si="3"/>
        <v>71.42857142857142</v>
      </c>
    </row>
    <row r="42" spans="1:7" s="2" customFormat="1" ht="12" customHeight="1">
      <c r="A42" s="9"/>
      <c r="B42" s="18" t="s">
        <v>56</v>
      </c>
      <c r="C42" s="11">
        <v>3666</v>
      </c>
      <c r="D42" s="11">
        <f>D43+D44</f>
        <v>2898</v>
      </c>
      <c r="E42" s="13">
        <f>E43+E44</f>
        <v>2310</v>
      </c>
      <c r="F42" s="13">
        <f t="shared" si="4"/>
        <v>-588</v>
      </c>
      <c r="G42" s="14">
        <f t="shared" si="3"/>
        <v>-20.28985507246377</v>
      </c>
    </row>
    <row r="43" spans="1:7" s="2" customFormat="1" ht="12" customHeight="1">
      <c r="A43" s="9"/>
      <c r="B43" s="10" t="s">
        <v>35</v>
      </c>
      <c r="C43" s="16">
        <v>234</v>
      </c>
      <c r="D43" s="13">
        <v>168</v>
      </c>
      <c r="E43" s="13">
        <v>129</v>
      </c>
      <c r="F43" s="13">
        <f t="shared" si="4"/>
        <v>-39</v>
      </c>
      <c r="G43" s="14">
        <f t="shared" si="3"/>
        <v>-23.214285714285708</v>
      </c>
    </row>
    <row r="44" spans="1:7" s="2" customFormat="1" ht="12" customHeight="1">
      <c r="A44" s="9"/>
      <c r="B44" s="10" t="s">
        <v>36</v>
      </c>
      <c r="C44" s="17">
        <v>3432</v>
      </c>
      <c r="D44" s="13">
        <v>2730</v>
      </c>
      <c r="E44" s="13">
        <v>2181</v>
      </c>
      <c r="F44" s="13">
        <f t="shared" si="4"/>
        <v>-549</v>
      </c>
      <c r="G44" s="14">
        <f t="shared" si="3"/>
        <v>-20.109890109890106</v>
      </c>
    </row>
    <row r="45" spans="1:7" s="2" customFormat="1" ht="12" customHeight="1">
      <c r="A45" s="9" t="s">
        <v>37</v>
      </c>
      <c r="B45" s="10" t="s">
        <v>38</v>
      </c>
      <c r="C45" s="15">
        <v>355</v>
      </c>
      <c r="D45" s="15">
        <f>D46+D47</f>
        <v>505</v>
      </c>
      <c r="E45" s="13">
        <f>E46+E47</f>
        <v>474</v>
      </c>
      <c r="F45" s="13">
        <f t="shared" si="4"/>
        <v>-31</v>
      </c>
      <c r="G45" s="14">
        <f t="shared" si="3"/>
        <v>-6.138613861386144</v>
      </c>
    </row>
    <row r="46" spans="1:7" s="2" customFormat="1" ht="12" customHeight="1">
      <c r="A46" s="9"/>
      <c r="B46" s="10" t="s">
        <v>39</v>
      </c>
      <c r="C46" s="25">
        <v>3</v>
      </c>
      <c r="D46" s="13">
        <v>9</v>
      </c>
      <c r="E46" s="13">
        <v>6</v>
      </c>
      <c r="F46" s="13">
        <f t="shared" si="4"/>
        <v>-3</v>
      </c>
      <c r="G46" s="14">
        <f t="shared" si="3"/>
        <v>-33.333333333333336</v>
      </c>
    </row>
    <row r="47" spans="1:7" s="2" customFormat="1" ht="12" customHeight="1">
      <c r="A47" s="9"/>
      <c r="B47" s="10" t="s">
        <v>40</v>
      </c>
      <c r="C47" s="16">
        <v>352</v>
      </c>
      <c r="D47" s="13">
        <v>496</v>
      </c>
      <c r="E47" s="13">
        <v>468</v>
      </c>
      <c r="F47" s="13">
        <f t="shared" si="4"/>
        <v>-28</v>
      </c>
      <c r="G47" s="14">
        <f t="shared" si="3"/>
        <v>-5.645161290322576</v>
      </c>
    </row>
    <row r="48" spans="1:7" s="2" customFormat="1" ht="12" customHeight="1">
      <c r="A48" s="9" t="s">
        <v>17</v>
      </c>
      <c r="B48" s="10" t="s">
        <v>41</v>
      </c>
      <c r="C48" s="15">
        <v>260</v>
      </c>
      <c r="D48" s="15">
        <f>D49+D50</f>
        <v>249</v>
      </c>
      <c r="E48" s="13">
        <f>E49+E50</f>
        <v>475</v>
      </c>
      <c r="F48" s="13">
        <f t="shared" si="4"/>
        <v>226</v>
      </c>
      <c r="G48" s="14">
        <f t="shared" si="3"/>
        <v>90.76305220883533</v>
      </c>
    </row>
    <row r="49" spans="1:7" s="2" customFormat="1" ht="12" customHeight="1">
      <c r="A49" s="9"/>
      <c r="B49" s="10" t="s">
        <v>42</v>
      </c>
      <c r="C49" s="16">
        <v>5</v>
      </c>
      <c r="D49" s="13">
        <v>5</v>
      </c>
      <c r="E49" s="13">
        <v>9</v>
      </c>
      <c r="F49" s="13">
        <f t="shared" si="4"/>
        <v>4</v>
      </c>
      <c r="G49" s="14">
        <f t="shared" si="3"/>
        <v>80</v>
      </c>
    </row>
    <row r="50" spans="1:7" s="2" customFormat="1" ht="12" customHeight="1">
      <c r="A50" s="9"/>
      <c r="B50" s="10" t="s">
        <v>33</v>
      </c>
      <c r="C50" s="16">
        <v>255</v>
      </c>
      <c r="D50" s="13">
        <v>244</v>
      </c>
      <c r="E50" s="13">
        <v>466</v>
      </c>
      <c r="F50" s="13">
        <f t="shared" si="4"/>
        <v>222</v>
      </c>
      <c r="G50" s="14">
        <f t="shared" si="3"/>
        <v>90.98360655737704</v>
      </c>
    </row>
    <row r="51" spans="1:7" s="2" customFormat="1" ht="12" customHeight="1">
      <c r="A51" s="9" t="s">
        <v>21</v>
      </c>
      <c r="B51" s="10" t="s">
        <v>43</v>
      </c>
      <c r="C51" s="26">
        <v>330</v>
      </c>
      <c r="D51" s="26">
        <f>D52+D53+D54+D55+D56</f>
        <v>344</v>
      </c>
      <c r="E51" s="13">
        <f>SUM(E52:E56)</f>
        <v>400</v>
      </c>
      <c r="F51" s="13">
        <f t="shared" si="4"/>
        <v>56</v>
      </c>
      <c r="G51" s="14">
        <f t="shared" si="3"/>
        <v>16.279069767441868</v>
      </c>
    </row>
    <row r="52" spans="1:7" s="2" customFormat="1" ht="12" customHeight="1">
      <c r="A52" s="9"/>
      <c r="B52" s="10" t="s">
        <v>44</v>
      </c>
      <c r="C52" s="15">
        <v>127</v>
      </c>
      <c r="D52" s="13">
        <v>124</v>
      </c>
      <c r="E52" s="13">
        <v>178</v>
      </c>
      <c r="F52" s="13">
        <f t="shared" si="4"/>
        <v>54</v>
      </c>
      <c r="G52" s="14">
        <f t="shared" si="3"/>
        <v>43.5483870967742</v>
      </c>
    </row>
    <row r="53" spans="1:7" s="2" customFormat="1" ht="12" customHeight="1">
      <c r="A53" s="9"/>
      <c r="B53" s="10" t="s">
        <v>45</v>
      </c>
      <c r="C53" s="15">
        <v>11</v>
      </c>
      <c r="D53" s="13">
        <v>10</v>
      </c>
      <c r="E53" s="13">
        <v>12</v>
      </c>
      <c r="F53" s="13">
        <f t="shared" si="4"/>
        <v>2</v>
      </c>
      <c r="G53" s="14">
        <f t="shared" si="3"/>
        <v>19.999999999999996</v>
      </c>
    </row>
    <row r="54" spans="1:7" s="2" customFormat="1" ht="12" customHeight="1">
      <c r="A54" s="9"/>
      <c r="B54" s="3" t="s">
        <v>46</v>
      </c>
      <c r="C54" s="15">
        <v>2</v>
      </c>
      <c r="D54" s="13">
        <v>-3</v>
      </c>
      <c r="E54" s="13">
        <v>-3</v>
      </c>
      <c r="F54" s="13">
        <f t="shared" si="4"/>
        <v>0</v>
      </c>
      <c r="G54" s="14">
        <f t="shared" si="3"/>
        <v>0</v>
      </c>
    </row>
    <row r="55" spans="1:7" s="2" customFormat="1" ht="12" customHeight="1">
      <c r="A55" s="9"/>
      <c r="B55" s="3" t="s">
        <v>47</v>
      </c>
      <c r="C55" s="16">
        <v>125</v>
      </c>
      <c r="D55" s="13">
        <v>133</v>
      </c>
      <c r="E55" s="13">
        <v>134</v>
      </c>
      <c r="F55" s="13">
        <f t="shared" si="4"/>
        <v>1</v>
      </c>
      <c r="G55" s="14">
        <f t="shared" si="3"/>
        <v>0.7518796992481258</v>
      </c>
    </row>
    <row r="56" spans="1:7" s="2" customFormat="1" ht="12" customHeight="1">
      <c r="A56" s="9"/>
      <c r="B56" s="3" t="s">
        <v>48</v>
      </c>
      <c r="C56" s="16">
        <v>65</v>
      </c>
      <c r="D56" s="13">
        <v>80</v>
      </c>
      <c r="E56" s="13">
        <v>79</v>
      </c>
      <c r="F56" s="13">
        <f t="shared" si="4"/>
        <v>-1</v>
      </c>
      <c r="G56" s="14">
        <f t="shared" si="3"/>
        <v>-1.2499999999999956</v>
      </c>
    </row>
    <row r="57" spans="1:7" s="2" customFormat="1" ht="12" customHeight="1">
      <c r="A57" s="10"/>
      <c r="B57" s="20" t="s">
        <v>49</v>
      </c>
      <c r="C57" s="27">
        <v>8083</v>
      </c>
      <c r="D57" s="27">
        <f>D27+D45+D48+D51</f>
        <v>7453</v>
      </c>
      <c r="E57" s="23">
        <f>E27+E45+E48+E51</f>
        <v>7162</v>
      </c>
      <c r="F57" s="23">
        <f t="shared" si="4"/>
        <v>-291</v>
      </c>
      <c r="G57" s="24">
        <f t="shared" si="3"/>
        <v>-3.9044679994633014</v>
      </c>
    </row>
    <row r="58" s="2" customFormat="1" ht="12" customHeight="1">
      <c r="A58" s="2" t="s">
        <v>50</v>
      </c>
    </row>
    <row r="59" s="2" customFormat="1" ht="12" customHeight="1">
      <c r="A59" s="2" t="s">
        <v>57</v>
      </c>
    </row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</sheetData>
  <sheetProtection password="CD66" sheet="1" objects="1" scenarios="1"/>
  <mergeCells count="1">
    <mergeCell ref="F7:G7"/>
  </mergeCells>
  <printOptions horizontalCentered="1"/>
  <pageMargins left="0.11811023622047245" right="0.75" top="0.7874015748031497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2002-04-24T14:20:17Z</cp:lastPrinted>
  <dcterms:created xsi:type="dcterms:W3CDTF">2002-03-08T13:50:30Z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