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4500" activeTab="0"/>
  </bookViews>
  <sheets>
    <sheet name="anual" sheetId="1" r:id="rId1"/>
  </sheets>
  <definedNames/>
  <calcPr fullCalcOnLoad="1"/>
</workbook>
</file>

<file path=xl/sharedStrings.xml><?xml version="1.0" encoding="utf-8"?>
<sst xmlns="http://schemas.openxmlformats.org/spreadsheetml/2006/main" count="41" uniqueCount="24">
  <si>
    <t>DISTRIBUCION DE EMPLEOS Y SALARIOS</t>
  </si>
  <si>
    <t>Descripción</t>
  </si>
  <si>
    <t>Centro</t>
  </si>
  <si>
    <t>Oficial</t>
  </si>
  <si>
    <t>Privada</t>
  </si>
  <si>
    <t>Internac.</t>
  </si>
  <si>
    <t>Represent.</t>
  </si>
  <si>
    <t>TOTAL</t>
  </si>
  <si>
    <t>Empleados Nacionales</t>
  </si>
  <si>
    <t>1,001 - 1,500</t>
  </si>
  <si>
    <t>1,501 - 2,000</t>
  </si>
  <si>
    <t>2,001 - 2,500</t>
  </si>
  <si>
    <t>2,501 y más</t>
  </si>
  <si>
    <t>Empleados Extranjeros</t>
  </si>
  <si>
    <t>Número de empleados</t>
  </si>
  <si>
    <t>Salarios Totales (en miles de balboas)</t>
  </si>
  <si>
    <t>Fuente: Entidades Bancarias.</t>
  </si>
  <si>
    <t>751    - 1,000</t>
  </si>
  <si>
    <t>101    -    300</t>
  </si>
  <si>
    <t>301    -    500</t>
  </si>
  <si>
    <t>501    -    750</t>
  </si>
  <si>
    <t>-</t>
  </si>
  <si>
    <t>CUADRO No. 45</t>
  </si>
  <si>
    <t>AÑO 2000</t>
  </si>
</sst>
</file>

<file path=xl/styles.xml><?xml version="1.0" encoding="utf-8"?>
<styleSheet xmlns="http://schemas.openxmlformats.org/spreadsheetml/2006/main">
  <numFmts count="24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2" fillId="0" borderId="4" xfId="0" applyFont="1" applyBorder="1" applyAlignment="1">
      <alignment horizontal="center" shrinkToFi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2" fillId="0" borderId="7" xfId="0" applyFont="1" applyBorder="1" applyAlignment="1">
      <alignment/>
    </xf>
    <xf numFmtId="179" fontId="2" fillId="0" borderId="7" xfId="15" applyNumberFormat="1" applyFont="1" applyBorder="1" applyAlignment="1">
      <alignment/>
    </xf>
    <xf numFmtId="179" fontId="3" fillId="0" borderId="7" xfId="15" applyNumberFormat="1" applyFont="1" applyBorder="1" applyAlignment="1">
      <alignment/>
    </xf>
    <xf numFmtId="0" fontId="2" fillId="0" borderId="6" xfId="0" applyFont="1" applyBorder="1" applyAlignment="1">
      <alignment/>
    </xf>
    <xf numFmtId="179" fontId="2" fillId="0" borderId="6" xfId="15" applyNumberFormat="1" applyFont="1" applyBorder="1" applyAlignment="1">
      <alignment/>
    </xf>
    <xf numFmtId="179" fontId="3" fillId="0" borderId="0" xfId="15" applyNumberFormat="1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179" fontId="3" fillId="0" borderId="7" xfId="15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523875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47"/>
  <sheetViews>
    <sheetView tabSelected="1" workbookViewId="0" topLeftCell="A1">
      <selection activeCell="E7" sqref="E7"/>
    </sheetView>
  </sheetViews>
  <sheetFormatPr defaultColWidth="11.421875" defaultRowHeight="12.75"/>
  <cols>
    <col min="1" max="1" width="22.57421875" style="0" customWidth="1"/>
  </cols>
  <sheetData>
    <row r="6" spans="2:6" ht="12.75">
      <c r="B6" s="20"/>
      <c r="C6" s="20" t="s">
        <v>22</v>
      </c>
      <c r="E6" s="20"/>
      <c r="F6" s="20"/>
    </row>
    <row r="7" spans="2:6" ht="12.75">
      <c r="B7" s="20"/>
      <c r="C7" s="20" t="s">
        <v>0</v>
      </c>
      <c r="E7" s="20"/>
      <c r="F7" s="20"/>
    </row>
    <row r="8" spans="2:6" ht="12.75">
      <c r="B8" s="20"/>
      <c r="C8" s="20" t="s">
        <v>23</v>
      </c>
      <c r="E8" s="20"/>
      <c r="F8" s="20"/>
    </row>
    <row r="9" spans="1:6" ht="12.75">
      <c r="A9" s="21"/>
      <c r="B9" s="21"/>
      <c r="C9" s="21"/>
      <c r="D9" s="21"/>
      <c r="E9" s="21"/>
      <c r="F9" s="21"/>
    </row>
    <row r="10" spans="1:6" ht="12.75">
      <c r="A10" s="22"/>
      <c r="B10" s="22"/>
      <c r="C10" s="22"/>
      <c r="D10" s="22"/>
      <c r="E10" s="22"/>
      <c r="F10" s="22"/>
    </row>
    <row r="11" spans="1:6" ht="12.75">
      <c r="A11" s="3"/>
      <c r="B11" s="4" t="s">
        <v>15</v>
      </c>
      <c r="C11" s="5"/>
      <c r="D11" s="5"/>
      <c r="E11" s="5"/>
      <c r="F11" s="6"/>
    </row>
    <row r="12" spans="1:6" s="1" customFormat="1" ht="12.75">
      <c r="A12" s="7" t="s">
        <v>1</v>
      </c>
      <c r="B12" s="8" t="s">
        <v>2</v>
      </c>
      <c r="C12" s="8" t="s">
        <v>3</v>
      </c>
      <c r="D12" s="8" t="s">
        <v>4</v>
      </c>
      <c r="E12" s="8" t="s">
        <v>5</v>
      </c>
      <c r="F12" s="8" t="s">
        <v>6</v>
      </c>
    </row>
    <row r="13" spans="1:6" ht="12.75">
      <c r="A13" s="9"/>
      <c r="B13" s="9"/>
      <c r="C13" s="9"/>
      <c r="D13" s="9"/>
      <c r="E13" s="9"/>
      <c r="F13" s="9"/>
    </row>
    <row r="14" spans="1:6" s="1" customFormat="1" ht="12.75">
      <c r="A14" s="10" t="s">
        <v>7</v>
      </c>
      <c r="B14" s="11">
        <f>SUM(C14:F14)</f>
        <v>164188</v>
      </c>
      <c r="C14" s="11">
        <f>C16+C26</f>
        <v>26343</v>
      </c>
      <c r="D14" s="11">
        <f>D16+D26</f>
        <v>127913</v>
      </c>
      <c r="E14" s="11">
        <f>E16+E26</f>
        <v>9536</v>
      </c>
      <c r="F14" s="11">
        <f>F16+F26</f>
        <v>396</v>
      </c>
    </row>
    <row r="15" spans="1:6" ht="12.75">
      <c r="A15" s="9"/>
      <c r="B15" s="12"/>
      <c r="C15" s="12"/>
      <c r="D15" s="12"/>
      <c r="E15" s="12"/>
      <c r="F15" s="12"/>
    </row>
    <row r="16" spans="1:6" s="1" customFormat="1" ht="15.75" customHeight="1">
      <c r="A16" s="13" t="s">
        <v>8</v>
      </c>
      <c r="B16" s="14">
        <f>SUM(C16:F16)</f>
        <v>157447</v>
      </c>
      <c r="C16" s="14">
        <f>SUM(C17:C24)</f>
        <v>26343</v>
      </c>
      <c r="D16" s="14">
        <f>SUM(D17:D24)</f>
        <v>122674</v>
      </c>
      <c r="E16" s="14">
        <f>SUM(E17:E24)</f>
        <v>8218</v>
      </c>
      <c r="F16" s="14">
        <f>SUM(F17:F24)</f>
        <v>212</v>
      </c>
    </row>
    <row r="17" spans="1:6" ht="19.5" customHeight="1">
      <c r="A17" s="9" t="s">
        <v>18</v>
      </c>
      <c r="B17" s="12">
        <f aca="true" t="shared" si="0" ref="B17:B26">SUM(C17:F17)</f>
        <v>2283</v>
      </c>
      <c r="C17" s="12">
        <f>216+592</f>
        <v>808</v>
      </c>
      <c r="D17" s="12">
        <f>297+1162</f>
        <v>1459</v>
      </c>
      <c r="E17" s="12">
        <v>16</v>
      </c>
      <c r="F17" s="12">
        <v>0</v>
      </c>
    </row>
    <row r="18" spans="1:6" ht="12.75">
      <c r="A18" s="9" t="s">
        <v>19</v>
      </c>
      <c r="B18" s="12">
        <f t="shared" si="0"/>
        <v>20115</v>
      </c>
      <c r="C18" s="12">
        <f>1764+5176</f>
        <v>6940</v>
      </c>
      <c r="D18" s="12">
        <f>3581+9387</f>
        <v>12968</v>
      </c>
      <c r="E18" s="12">
        <f>49+154</f>
        <v>203</v>
      </c>
      <c r="F18" s="12">
        <v>4</v>
      </c>
    </row>
    <row r="19" spans="1:6" ht="12.75">
      <c r="A19" s="9" t="s">
        <v>20</v>
      </c>
      <c r="B19" s="12">
        <f t="shared" si="0"/>
        <v>24636</v>
      </c>
      <c r="C19" s="12">
        <f>1688+5040</f>
        <v>6728</v>
      </c>
      <c r="D19" s="12">
        <f>5117+12264</f>
        <v>17381</v>
      </c>
      <c r="E19" s="12">
        <f>136+363</f>
        <v>499</v>
      </c>
      <c r="F19" s="12">
        <v>28</v>
      </c>
    </row>
    <row r="20" spans="1:6" ht="12.75">
      <c r="A20" s="9" t="s">
        <v>17</v>
      </c>
      <c r="B20" s="12">
        <f t="shared" si="0"/>
        <v>19590</v>
      </c>
      <c r="C20" s="12">
        <f>945+2740</f>
        <v>3685</v>
      </c>
      <c r="D20" s="12">
        <f>4413+10754</f>
        <v>15167</v>
      </c>
      <c r="E20" s="12">
        <f>202+524</f>
        <v>726</v>
      </c>
      <c r="F20" s="12">
        <v>12</v>
      </c>
    </row>
    <row r="21" spans="1:6" ht="12.75">
      <c r="A21" s="9" t="s">
        <v>9</v>
      </c>
      <c r="B21" s="12">
        <f t="shared" si="0"/>
        <v>27478</v>
      </c>
      <c r="C21" s="12">
        <f>1019+3088</f>
        <v>4107</v>
      </c>
      <c r="D21" s="12">
        <f>6819+15202</f>
        <v>22021</v>
      </c>
      <c r="E21" s="12">
        <f>360+954</f>
        <v>1314</v>
      </c>
      <c r="F21" s="12">
        <v>36</v>
      </c>
    </row>
    <row r="22" spans="1:6" ht="12.75">
      <c r="A22" s="9" t="s">
        <v>10</v>
      </c>
      <c r="B22" s="12">
        <f t="shared" si="0"/>
        <v>19532</v>
      </c>
      <c r="C22" s="12">
        <f>538+1625</f>
        <v>2163</v>
      </c>
      <c r="D22" s="12">
        <f>4786+11221</f>
        <v>16007</v>
      </c>
      <c r="E22" s="12">
        <f>348+998</f>
        <v>1346</v>
      </c>
      <c r="F22" s="12">
        <v>16</v>
      </c>
    </row>
    <row r="23" spans="1:6" ht="12.75">
      <c r="A23" s="9" t="s">
        <v>11</v>
      </c>
      <c r="B23" s="12">
        <f t="shared" si="0"/>
        <v>11855</v>
      </c>
      <c r="C23" s="12">
        <f>171+498</f>
        <v>669</v>
      </c>
      <c r="D23" s="12">
        <f>3317+7115</f>
        <v>10432</v>
      </c>
      <c r="E23" s="12">
        <f>218+536</f>
        <v>754</v>
      </c>
      <c r="F23" s="12">
        <f>-F1934</f>
        <v>0</v>
      </c>
    </row>
    <row r="24" spans="1:6" ht="12.75">
      <c r="A24" s="9" t="s">
        <v>12</v>
      </c>
      <c r="B24" s="12">
        <f t="shared" si="0"/>
        <v>31958</v>
      </c>
      <c r="C24" s="12">
        <f>299+944</f>
        <v>1243</v>
      </c>
      <c r="D24" s="12">
        <f>7320+19919</f>
        <v>27239</v>
      </c>
      <c r="E24" s="12">
        <f>822+2538</f>
        <v>3360</v>
      </c>
      <c r="F24" s="12">
        <f>29+87</f>
        <v>116</v>
      </c>
    </row>
    <row r="25" spans="1:6" ht="12.75">
      <c r="A25" s="9"/>
      <c r="B25" s="12"/>
      <c r="C25" s="12"/>
      <c r="D25" s="12"/>
      <c r="E25" s="12"/>
      <c r="F25" s="12"/>
    </row>
    <row r="26" spans="1:6" s="1" customFormat="1" ht="12.75">
      <c r="A26" s="13" t="s">
        <v>13</v>
      </c>
      <c r="B26" s="14">
        <f t="shared" si="0"/>
        <v>6741</v>
      </c>
      <c r="C26" s="14">
        <v>0</v>
      </c>
      <c r="D26" s="14">
        <f>1277+3962</f>
        <v>5239</v>
      </c>
      <c r="E26" s="14">
        <f>1053+265</f>
        <v>1318</v>
      </c>
      <c r="F26" s="14">
        <f>46+138</f>
        <v>184</v>
      </c>
    </row>
    <row r="27" spans="1:6" ht="12.75">
      <c r="A27" s="2"/>
      <c r="B27" s="15"/>
      <c r="C27" s="15"/>
      <c r="D27" s="15"/>
      <c r="E27" s="15"/>
      <c r="F27" s="15"/>
    </row>
    <row r="28" spans="1:6" ht="12.75">
      <c r="A28" s="2"/>
      <c r="B28" s="2"/>
      <c r="C28" s="2"/>
      <c r="D28" s="2"/>
      <c r="E28" s="2"/>
      <c r="F28" s="2"/>
    </row>
    <row r="29" spans="1:6" ht="12.75">
      <c r="A29" s="3"/>
      <c r="B29" s="16" t="s">
        <v>14</v>
      </c>
      <c r="C29" s="16"/>
      <c r="D29" s="16"/>
      <c r="E29" s="16"/>
      <c r="F29" s="17"/>
    </row>
    <row r="30" spans="1:6" ht="12.75">
      <c r="A30" s="7" t="s">
        <v>1</v>
      </c>
      <c r="B30" s="18" t="s">
        <v>2</v>
      </c>
      <c r="C30" s="18" t="s">
        <v>3</v>
      </c>
      <c r="D30" s="18" t="s">
        <v>4</v>
      </c>
      <c r="E30" s="18" t="s">
        <v>5</v>
      </c>
      <c r="F30" s="18" t="s">
        <v>6</v>
      </c>
    </row>
    <row r="31" spans="1:6" ht="12.75">
      <c r="A31" s="9"/>
      <c r="B31" s="9"/>
      <c r="C31" s="9"/>
      <c r="D31" s="9"/>
      <c r="E31" s="9"/>
      <c r="F31" s="9"/>
    </row>
    <row r="32" spans="1:6" ht="12.75">
      <c r="A32" s="10" t="s">
        <v>7</v>
      </c>
      <c r="B32" s="11">
        <f>SUM(C32:F32)</f>
        <v>12606</v>
      </c>
      <c r="C32" s="11">
        <f>C34+C44</f>
        <v>3466</v>
      </c>
      <c r="D32" s="11">
        <f>D34+D44</f>
        <v>8675</v>
      </c>
      <c r="E32" s="11">
        <f>E34+E44</f>
        <v>447</v>
      </c>
      <c r="F32" s="11">
        <f>F34+F44</f>
        <v>18</v>
      </c>
    </row>
    <row r="33" spans="1:6" ht="12.75">
      <c r="A33" s="9"/>
      <c r="B33" s="12"/>
      <c r="C33" s="12"/>
      <c r="D33" s="12"/>
      <c r="E33" s="12"/>
      <c r="F33" s="12"/>
    </row>
    <row r="34" spans="1:6" ht="15.75" customHeight="1">
      <c r="A34" s="13" t="s">
        <v>8</v>
      </c>
      <c r="B34" s="14">
        <f>SUM(C34:F34)</f>
        <v>12453</v>
      </c>
      <c r="C34" s="14">
        <f>SUM(C35:C42)</f>
        <v>3466</v>
      </c>
      <c r="D34" s="14">
        <f>SUM(D35:D42)</f>
        <v>8557</v>
      </c>
      <c r="E34" s="14">
        <f>SUM(E35:E42)</f>
        <v>418</v>
      </c>
      <c r="F34" s="14">
        <f>SUM(F35:F42)</f>
        <v>12</v>
      </c>
    </row>
    <row r="35" spans="1:6" ht="18" customHeight="1">
      <c r="A35" s="9" t="s">
        <v>18</v>
      </c>
      <c r="B35" s="12">
        <f aca="true" t="shared" si="1" ref="B35:B42">SUM(C35:F35)</f>
        <v>582</v>
      </c>
      <c r="C35" s="12">
        <v>256</v>
      </c>
      <c r="D35" s="12">
        <v>321</v>
      </c>
      <c r="E35" s="12">
        <v>5</v>
      </c>
      <c r="F35" s="12">
        <v>0</v>
      </c>
    </row>
    <row r="36" spans="1:6" ht="12.75">
      <c r="A36" s="9" t="s">
        <v>19</v>
      </c>
      <c r="B36" s="12">
        <f t="shared" si="1"/>
        <v>3787</v>
      </c>
      <c r="C36" s="12">
        <v>1490</v>
      </c>
      <c r="D36" s="12">
        <v>2259</v>
      </c>
      <c r="E36" s="12">
        <v>37</v>
      </c>
      <c r="F36" s="12">
        <v>1</v>
      </c>
    </row>
    <row r="37" spans="1:6" ht="12.75">
      <c r="A37" s="9" t="s">
        <v>20</v>
      </c>
      <c r="B37" s="12">
        <f t="shared" si="1"/>
        <v>3085</v>
      </c>
      <c r="C37" s="12">
        <v>921</v>
      </c>
      <c r="D37" s="12">
        <v>2096</v>
      </c>
      <c r="E37" s="12">
        <v>64</v>
      </c>
      <c r="F37" s="12">
        <v>4</v>
      </c>
    </row>
    <row r="38" spans="1:6" ht="12.75">
      <c r="A38" s="9" t="s">
        <v>17</v>
      </c>
      <c r="B38" s="12">
        <f t="shared" si="1"/>
        <v>1674</v>
      </c>
      <c r="C38" s="12">
        <v>363</v>
      </c>
      <c r="D38" s="12">
        <v>1240</v>
      </c>
      <c r="E38" s="12">
        <v>70</v>
      </c>
      <c r="F38" s="12">
        <v>1</v>
      </c>
    </row>
    <row r="39" spans="1:6" ht="12.75">
      <c r="A39" s="9" t="s">
        <v>9</v>
      </c>
      <c r="B39" s="12">
        <f t="shared" si="1"/>
        <v>1635</v>
      </c>
      <c r="C39" s="12">
        <v>279</v>
      </c>
      <c r="D39" s="12">
        <v>1267</v>
      </c>
      <c r="E39" s="12">
        <v>87</v>
      </c>
      <c r="F39" s="12">
        <v>2</v>
      </c>
    </row>
    <row r="40" spans="1:6" ht="12.75">
      <c r="A40" s="9" t="s">
        <v>10</v>
      </c>
      <c r="B40" s="12">
        <f t="shared" si="1"/>
        <v>776</v>
      </c>
      <c r="C40" s="12">
        <v>101</v>
      </c>
      <c r="D40" s="12">
        <v>612</v>
      </c>
      <c r="E40" s="12">
        <v>62</v>
      </c>
      <c r="F40" s="12">
        <v>1</v>
      </c>
    </row>
    <row r="41" spans="1:6" ht="12.75">
      <c r="A41" s="9" t="s">
        <v>11</v>
      </c>
      <c r="B41" s="12">
        <f t="shared" si="1"/>
        <v>372</v>
      </c>
      <c r="C41" s="12">
        <v>26</v>
      </c>
      <c r="D41" s="12">
        <v>318</v>
      </c>
      <c r="E41" s="12">
        <v>28</v>
      </c>
      <c r="F41" s="19" t="s">
        <v>21</v>
      </c>
    </row>
    <row r="42" spans="1:6" ht="12.75">
      <c r="A42" s="9" t="s">
        <v>12</v>
      </c>
      <c r="B42" s="12">
        <f t="shared" si="1"/>
        <v>542</v>
      </c>
      <c r="C42" s="12">
        <v>30</v>
      </c>
      <c r="D42" s="12">
        <v>444</v>
      </c>
      <c r="E42" s="12">
        <v>65</v>
      </c>
      <c r="F42" s="12">
        <v>3</v>
      </c>
    </row>
    <row r="43" spans="1:6" ht="12.75">
      <c r="A43" s="9"/>
      <c r="B43" s="12"/>
      <c r="C43" s="12"/>
      <c r="D43" s="12"/>
      <c r="E43" s="12"/>
      <c r="F43" s="12"/>
    </row>
    <row r="44" spans="1:6" ht="12.75">
      <c r="A44" s="13" t="s">
        <v>13</v>
      </c>
      <c r="B44" s="14">
        <f>SUM(C44:F44)</f>
        <v>153</v>
      </c>
      <c r="C44" s="14">
        <v>0</v>
      </c>
      <c r="D44" s="14">
        <v>118</v>
      </c>
      <c r="E44" s="14">
        <v>29</v>
      </c>
      <c r="F44" s="14">
        <v>6</v>
      </c>
    </row>
    <row r="45" spans="1:6" ht="12.75">
      <c r="A45" s="2"/>
      <c r="B45" s="2"/>
      <c r="C45" s="2"/>
      <c r="D45" s="2"/>
      <c r="E45" s="2"/>
      <c r="F45" s="2"/>
    </row>
    <row r="46" spans="1:6" ht="12.75">
      <c r="A46" s="2"/>
      <c r="B46" s="2"/>
      <c r="C46" s="2"/>
      <c r="D46" s="2"/>
      <c r="E46" s="2"/>
      <c r="F46" s="2"/>
    </row>
    <row r="47" spans="1:6" ht="12.75">
      <c r="A47" s="2" t="s">
        <v>16</v>
      </c>
      <c r="B47" s="2"/>
      <c r="C47" s="2"/>
      <c r="D47" s="2"/>
      <c r="E47" s="2"/>
      <c r="F47" s="2"/>
    </row>
  </sheetData>
  <sheetProtection password="CD66" sheet="1" objects="1" scenarios="1"/>
  <mergeCells count="2">
    <mergeCell ref="B11:F11"/>
    <mergeCell ref="B29:F29"/>
  </mergeCells>
  <printOptions horizontalCentered="1" verticalCentered="1"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2002-05-03T20:54:18Z</cp:lastPrinted>
  <dcterms:created xsi:type="dcterms:W3CDTF">1999-05-05T15:40:07Z</dcterms:created>
  <dcterms:modified xsi:type="dcterms:W3CDTF">2001-02-07T20:41:11Z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