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superbancos-my.sharepoint.com/personal/jrvasquez_superbancos_gob_pa/Documents/Documents/ESTADISTICA/Estadisticas Financieras - EMPRESAS FIDUCIARIAS/Estadisticas Financieras - 2025/Septiembre 2025/ES/"/>
    </mc:Choice>
  </mc:AlternateContent>
  <xr:revisionPtr revIDLastSave="72" documentId="13_ncr:1_{9A2B5B40-AA2F-4658-A556-68F21BF1EF84}" xr6:coauthVersionLast="47" xr6:coauthVersionMax="47" xr10:uidLastSave="{7D9F159A-F960-40DC-80B9-A79867C113D9}"/>
  <bookViews>
    <workbookView xWindow="-98" yWindow="-98" windowWidth="23236" windowHeight="13875"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2" i="1" l="1"/>
  <c r="B41" i="1"/>
  <c r="B40" i="1"/>
  <c r="C39" i="1"/>
  <c r="B39" i="1"/>
  <c r="B38" i="1"/>
  <c r="C37" i="1"/>
  <c r="B37" i="1"/>
  <c r="B36" i="1"/>
  <c r="B35" i="1"/>
  <c r="C34" i="1"/>
  <c r="B34" i="1"/>
  <c r="C33" i="1"/>
  <c r="B33" i="1"/>
  <c r="C31" i="1"/>
  <c r="B31" i="1"/>
  <c r="C30" i="1"/>
  <c r="B30" i="1"/>
  <c r="C29" i="1"/>
  <c r="B29" i="1"/>
  <c r="B28" i="1"/>
  <c r="C27" i="1"/>
  <c r="B27" i="1"/>
  <c r="B26" i="1"/>
  <c r="C25" i="1"/>
  <c r="B25" i="1"/>
  <c r="C24" i="1"/>
  <c r="B24" i="1"/>
  <c r="B23" i="1"/>
  <c r="B22" i="1"/>
  <c r="C21" i="1"/>
  <c r="B21" i="1"/>
  <c r="C20" i="1"/>
  <c r="B20" i="1"/>
  <c r="C18" i="1"/>
  <c r="B18" i="1"/>
  <c r="C17" i="1"/>
  <c r="B17" i="1"/>
  <c r="C16" i="1"/>
  <c r="B16" i="1"/>
  <c r="B15" i="1"/>
  <c r="C14" i="1"/>
  <c r="B14" i="1"/>
  <c r="C13" i="1"/>
  <c r="B13" i="1"/>
  <c r="C12" i="1"/>
  <c r="B12" i="1"/>
  <c r="C11" i="1"/>
  <c r="B11" i="1"/>
  <c r="G32" i="1" l="1"/>
  <c r="H32" i="1"/>
  <c r="G19" i="1"/>
  <c r="H19" i="1"/>
  <c r="G10" i="1"/>
  <c r="H10" i="1"/>
  <c r="C32" i="1" l="1"/>
  <c r="H43" i="1"/>
  <c r="G43" i="1"/>
  <c r="F32" i="1"/>
  <c r="E32" i="1"/>
  <c r="F19" i="1"/>
  <c r="E19" i="1"/>
  <c r="F10" i="1"/>
  <c r="E10" i="1"/>
  <c r="D32" i="1"/>
  <c r="B32" i="1" s="1"/>
  <c r="D19" i="1"/>
  <c r="C19" i="1" s="1"/>
  <c r="D10" i="1"/>
  <c r="C10" i="1" s="1"/>
  <c r="B19" i="1" l="1"/>
  <c r="B10" i="1"/>
  <c r="F43" i="1"/>
  <c r="E43" i="1"/>
  <c r="D43" i="1"/>
  <c r="B43" i="1" s="1"/>
  <c r="C43" i="1" l="1"/>
</calcChain>
</file>

<file path=xl/sharedStrings.xml><?xml version="1.0" encoding="utf-8"?>
<sst xmlns="http://schemas.openxmlformats.org/spreadsheetml/2006/main" count="47" uniqueCount="44">
  <si>
    <t>Detalle de cuentas completo</t>
  </si>
  <si>
    <t>TOTAL DE ACTIVO</t>
  </si>
  <si>
    <t>Caja, Efectivo y Equivalente de Efectivo</t>
  </si>
  <si>
    <t xml:space="preserve">Depósitos en Bancos </t>
  </si>
  <si>
    <t>Cuentas por Cobrar Neto</t>
  </si>
  <si>
    <t>Gastos e Impuestos Pagados por Anticipado</t>
  </si>
  <si>
    <t xml:space="preserve"> Prestamos Neto</t>
  </si>
  <si>
    <t>Inversiones en Valores Neto</t>
  </si>
  <si>
    <t>Activo Fijo (Neto)</t>
  </si>
  <si>
    <t>Activos Varios</t>
  </si>
  <si>
    <t xml:space="preserve">PASIVOS </t>
  </si>
  <si>
    <t xml:space="preserve">Cuentas por pagar -  Proveedores </t>
  </si>
  <si>
    <t>Cuentas por pagar - Relacionadas</t>
  </si>
  <si>
    <t xml:space="preserve">Depositos por pagar </t>
  </si>
  <si>
    <t>Utilidades a socios por pagar</t>
  </si>
  <si>
    <t>Gastos acumulados por pagar</t>
  </si>
  <si>
    <t>Impuestos  por pagar</t>
  </si>
  <si>
    <t>Depositos recibidos</t>
  </si>
  <si>
    <t>Ingresos diferidos</t>
  </si>
  <si>
    <t xml:space="preserve">Intereses acumulados por pagar </t>
  </si>
  <si>
    <t>Provisión para prestaciones laborales</t>
  </si>
  <si>
    <t>Otras cuentas por pagar</t>
  </si>
  <si>
    <t>Otros pasivos</t>
  </si>
  <si>
    <t>FONDOS DE CAPITAL</t>
  </si>
  <si>
    <t>Capital Pagado</t>
  </si>
  <si>
    <t>Otras Reservas</t>
  </si>
  <si>
    <t>Resultados Acumulados de Períodos (Años Fiscales) Anteriores</t>
  </si>
  <si>
    <t>Reorganización de entidades bajo control común</t>
  </si>
  <si>
    <t>Resultados del Período</t>
  </si>
  <si>
    <t>Ganancia o Pérdida en Valores Disp. para la Venta</t>
  </si>
  <si>
    <t>Superávit por revaluación</t>
  </si>
  <si>
    <t>Participación no controladora</t>
  </si>
  <si>
    <t>TOTAL DE PASIVO Y CAPITAL</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</si>
  <si>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</si>
  <si>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Ganancia o Perdida por Cobertura de Flujo de Efectivo</t>
  </si>
  <si>
    <t>Ganancia (Perdida) en Conversión de Moneda</t>
  </si>
  <si>
    <t>VARIACION ABSOLUTA</t>
  </si>
  <si>
    <t>%</t>
  </si>
  <si>
    <t xml:space="preserve">Al 31 de Diciembre </t>
  </si>
  <si>
    <t xml:space="preserve">Al 31 de Marzo </t>
  </si>
  <si>
    <t>Al 30 de Junio</t>
  </si>
  <si>
    <t xml:space="preserve">Al 30 de Septiembre </t>
  </si>
  <si>
    <t>CENTRO FIDUCIARIO INTERNACIONAL
BALANCE DE SITUACION CONSOLIDADO DE LAS EMPRESAS VINCULADAS A BANCOS
DE DICIEMBRE 2024 A DICIEMBRE 2025
(EN BALBOAS)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</si>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</sst>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sz val="9"/>
      <name val="Calibri"/>
      <family val="2"/>
      <scheme val="minor"/>
    </font>
    <font>
      <b/>
      <u/>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6">
    <xf numFmtId="0" fontId="0" fillId="0" borderId="0" xfId="0"/>
    <xf numFmtId="0" fontId="5" fillId="3" borderId="1" xfId="0" applyFont="1" applyFill="1" applyBorder="1" applyAlignment="1">
      <alignment vertical="center"/>
    </xf>
    <xf numFmtId="0" fontId="6" fillId="4" borderId="1" xfId="0" applyFont="1" applyFill="1" applyBorder="1" applyAlignment="1">
      <alignment vertical="center"/>
    </xf>
    <xf numFmtId="0" fontId="6" fillId="5" borderId="1" xfId="0" applyFont="1" applyFill="1" applyBorder="1" applyAlignment="1">
      <alignment vertical="center"/>
    </xf>
    <xf numFmtId="0" fontId="6" fillId="5" borderId="1" xfId="0" applyFont="1" applyFill="1" applyBorder="1" applyAlignment="1">
      <alignment horizontal="left" vertical="center"/>
    </xf>
    <xf numFmtId="0" fontId="7" fillId="5" borderId="1" xfId="0" applyFont="1" applyFill="1" applyBorder="1" applyAlignment="1">
      <alignment horizontal="left" vertical="center"/>
    </xf>
    <xf numFmtId="0" fontId="4" fillId="0" borderId="1" xfId="0" applyFont="1" applyBorder="1"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37" fontId="0" fillId="0" borderId="0" xfId="0" applyNumberFormat="1" applyAlignment="1">
      <alignment vertical="center"/>
    </xf>
    <xf numFmtId="37" fontId="3" fillId="3" borderId="1" xfId="1" applyNumberFormat="1" applyFont="1" applyFill="1" applyBorder="1" applyAlignment="1">
      <alignment vertical="center"/>
    </xf>
    <xf numFmtId="165" fontId="3" fillId="3" borderId="1" xfId="2" applyNumberFormat="1" applyFont="1" applyFill="1" applyBorder="1" applyAlignment="1">
      <alignment horizontal="right" vertical="center"/>
    </xf>
    <xf numFmtId="164" fontId="3" fillId="3" borderId="1" xfId="1" applyNumberFormat="1" applyFont="1" applyFill="1" applyBorder="1" applyAlignment="1">
      <alignment vertical="center"/>
    </xf>
    <xf numFmtId="37" fontId="1" fillId="5" borderId="1" xfId="1" applyNumberFormat="1" applyFont="1" applyFill="1" applyBorder="1" applyAlignment="1">
      <alignment vertical="center"/>
    </xf>
    <xf numFmtId="165" fontId="1" fillId="5" borderId="1" xfId="2" applyNumberFormat="1" applyFont="1" applyFill="1" applyBorder="1" applyAlignment="1">
      <alignment horizontal="right" vertical="center"/>
    </xf>
    <xf numFmtId="164" fontId="1" fillId="5" borderId="1" xfId="1" applyNumberFormat="1" applyFont="1" applyFill="1" applyBorder="1" applyAlignment="1">
      <alignment vertical="center"/>
    </xf>
    <xf numFmtId="0" fontId="5" fillId="3" borderId="1" xfId="0" applyFont="1" applyFill="1" applyBorder="1" applyAlignment="1">
      <alignment horizontal="left" vertical="center"/>
    </xf>
    <xf numFmtId="0" fontId="8" fillId="3" borderId="1" xfId="0" applyFont="1" applyFill="1" applyBorder="1" applyAlignment="1">
      <alignment horizontal="left" vertical="center"/>
    </xf>
    <xf numFmtId="37" fontId="1" fillId="0" borderId="1" xfId="1" applyNumberFormat="1" applyFont="1" applyFill="1" applyBorder="1" applyAlignment="1">
      <alignment vertical="center"/>
    </xf>
    <xf numFmtId="37" fontId="10" fillId="5" borderId="1" xfId="1" applyNumberFormat="1" applyFont="1" applyFill="1" applyBorder="1" applyAlignment="1">
      <alignment vertical="center"/>
    </xf>
    <xf numFmtId="164" fontId="0" fillId="0" borderId="0" xfId="0" applyNumberFormat="1" applyAlignment="1">
      <alignment vertical="center"/>
    </xf>
    <xf numFmtId="164" fontId="1" fillId="0" borderId="1" xfId="1" applyNumberFormat="1" applyFont="1" applyFill="1" applyBorder="1" applyAlignment="1">
      <alignment vertical="center"/>
    </xf>
    <xf numFmtId="0" fontId="2" fillId="2" borderId="0" xfId="0" applyFont="1" applyFill="1" applyAlignment="1">
      <alignment horizontal="center" vertical="center" wrapText="1"/>
    </xf>
    <xf numFmtId="0" fontId="0" fillId="0" borderId="0" xfId="0"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
  <sheetViews>
    <sheetView tabSelected="1" zoomScaleNormal="100" workbookViewId="0">
      <selection activeCell="I15" sqref="I15"/>
    </sheetView>
  </sheetViews>
  <sheetFormatPr baseColWidth="10" defaultColWidth="9.19921875" defaultRowHeight="14.25" x14ac:dyDescent="0.45"/>
  <cols>
    <col min="1" max="1" width="45.796875" style="7" bestFit="1" customWidth="1"/>
    <col min="2" max="8" width="15.73046875" style="7" customWidth="1"/>
    <col min="9" max="16384" width="9.19921875" style="7"/>
  </cols>
  <sheetData>
    <row r="1" spans="1:8" x14ac:dyDescent="0.45">
      <c r="B1" s="8"/>
      <c r="C1" s="8"/>
      <c r="D1" s="8"/>
      <c r="E1" s="8"/>
      <c r="F1" s="8"/>
      <c r="G1" s="8"/>
      <c r="H1" s="8"/>
    </row>
    <row r="2" spans="1:8" ht="15" customHeight="1" x14ac:dyDescent="0.45">
      <c r="A2" s="22" t="s">
        <v>42</v>
      </c>
      <c r="B2" s="22"/>
      <c r="C2" s="22"/>
      <c r="D2" s="22"/>
      <c r="E2" s="22"/>
      <c r="F2" s="22"/>
      <c r="G2" s="22"/>
      <c r="H2" s="22"/>
    </row>
    <row r="3" spans="1:8" x14ac:dyDescent="0.45">
      <c r="A3" s="22"/>
      <c r="B3" s="22"/>
      <c r="C3" s="22"/>
      <c r="D3" s="22"/>
      <c r="E3" s="22"/>
      <c r="F3" s="22"/>
      <c r="G3" s="22"/>
      <c r="H3" s="22"/>
    </row>
    <row r="4" spans="1:8" x14ac:dyDescent="0.45">
      <c r="A4" s="22"/>
      <c r="B4" s="22"/>
      <c r="C4" s="22"/>
      <c r="D4" s="22"/>
      <c r="E4" s="22"/>
      <c r="F4" s="22"/>
      <c r="G4" s="22"/>
      <c r="H4" s="22"/>
    </row>
    <row r="5" spans="1:8" x14ac:dyDescent="0.45">
      <c r="A5" s="22"/>
      <c r="B5" s="22"/>
      <c r="C5" s="22"/>
      <c r="D5" s="22"/>
      <c r="E5" s="22"/>
      <c r="F5" s="22"/>
      <c r="G5" s="22"/>
      <c r="H5" s="22"/>
    </row>
    <row r="6" spans="1:8" x14ac:dyDescent="0.45">
      <c r="A6" s="22"/>
      <c r="B6" s="22"/>
      <c r="C6" s="22"/>
      <c r="D6" s="22"/>
      <c r="E6" s="22"/>
      <c r="F6" s="22"/>
      <c r="G6" s="22"/>
      <c r="H6" s="22"/>
    </row>
    <row r="7" spans="1:8" x14ac:dyDescent="0.45">
      <c r="B7" s="9"/>
    </row>
    <row r="8" spans="1:8" x14ac:dyDescent="0.45">
      <c r="A8" s="24" t="s">
        <v>0</v>
      </c>
      <c r="B8" s="24" t="s">
        <v>36</v>
      </c>
      <c r="C8" s="24" t="s">
        <v>37</v>
      </c>
      <c r="D8" s="6">
        <v>2024</v>
      </c>
      <c r="E8" s="25">
        <v>2025</v>
      </c>
      <c r="F8" s="25"/>
      <c r="G8" s="25"/>
      <c r="H8" s="25"/>
    </row>
    <row r="9" spans="1:8" x14ac:dyDescent="0.45">
      <c r="A9" s="24"/>
      <c r="B9" s="24"/>
      <c r="C9" s="24"/>
      <c r="D9" s="6" t="s">
        <v>38</v>
      </c>
      <c r="E9" s="6" t="s">
        <v>39</v>
      </c>
      <c r="F9" s="6" t="s">
        <v>40</v>
      </c>
      <c r="G9" s="6" t="s">
        <v>41</v>
      </c>
      <c r="H9" s="6" t="s">
        <v>38</v>
      </c>
    </row>
    <row r="10" spans="1:8" x14ac:dyDescent="0.45">
      <c r="A10" s="1" t="s">
        <v>1</v>
      </c>
      <c r="B10" s="10">
        <f>G10-D10</f>
        <v>2771972</v>
      </c>
      <c r="C10" s="11">
        <f>(G10/D10)-1</f>
        <v>1.4294741118411558E-2</v>
      </c>
      <c r="D10" s="10">
        <f>SUM(D11:D18)</f>
        <v>193915509</v>
      </c>
      <c r="E10" s="12">
        <f t="shared" ref="E10:H10" si="0">SUM(E11:E18)</f>
        <v>197504094</v>
      </c>
      <c r="F10" s="12">
        <f t="shared" si="0"/>
        <v>198125418</v>
      </c>
      <c r="G10" s="12">
        <f t="shared" si="0"/>
        <v>196687481</v>
      </c>
      <c r="H10" s="12">
        <f t="shared" si="0"/>
        <v>0</v>
      </c>
    </row>
    <row r="11" spans="1:8" x14ac:dyDescent="0.45">
      <c r="A11" s="2" t="s">
        <v>2</v>
      </c>
      <c r="B11" s="13">
        <f t="shared" ref="B11:B43" si="1">G11-D11</f>
        <v>0</v>
      </c>
      <c r="C11" s="14">
        <f t="shared" ref="C11:C43" si="2">(G11/D11)-1</f>
        <v>0</v>
      </c>
      <c r="D11" s="13">
        <v>250</v>
      </c>
      <c r="E11" s="15">
        <v>250</v>
      </c>
      <c r="F11" s="15">
        <v>250</v>
      </c>
      <c r="G11" s="15">
        <v>250</v>
      </c>
      <c r="H11" s="15"/>
    </row>
    <row r="12" spans="1:8" x14ac:dyDescent="0.45">
      <c r="A12" s="2" t="s">
        <v>3</v>
      </c>
      <c r="B12" s="13">
        <f t="shared" si="1"/>
        <v>589497</v>
      </c>
      <c r="C12" s="14">
        <f t="shared" si="2"/>
        <v>4.0545419622881607E-3</v>
      </c>
      <c r="D12" s="13">
        <v>145391762</v>
      </c>
      <c r="E12" s="15">
        <v>148105498</v>
      </c>
      <c r="F12" s="15">
        <v>148608507</v>
      </c>
      <c r="G12" s="15">
        <v>145981259</v>
      </c>
      <c r="H12" s="15"/>
    </row>
    <row r="13" spans="1:8" x14ac:dyDescent="0.45">
      <c r="A13" s="2" t="s">
        <v>4</v>
      </c>
      <c r="B13" s="13">
        <f t="shared" si="1"/>
        <v>-923687</v>
      </c>
      <c r="C13" s="14">
        <f t="shared" si="2"/>
        <v>-0.35126374205158106</v>
      </c>
      <c r="D13" s="13">
        <v>2629611</v>
      </c>
      <c r="E13" s="15">
        <v>2429166</v>
      </c>
      <c r="F13" s="15">
        <v>1758068</v>
      </c>
      <c r="G13" s="15">
        <v>1705924</v>
      </c>
      <c r="H13" s="15"/>
    </row>
    <row r="14" spans="1:8" x14ac:dyDescent="0.45">
      <c r="A14" s="2" t="s">
        <v>5</v>
      </c>
      <c r="B14" s="13">
        <f t="shared" si="1"/>
        <v>-372426</v>
      </c>
      <c r="C14" s="14">
        <f t="shared" si="2"/>
        <v>-0.5729480921268213</v>
      </c>
      <c r="D14" s="13">
        <v>650017</v>
      </c>
      <c r="E14" s="15">
        <v>515377</v>
      </c>
      <c r="F14" s="15">
        <v>692974</v>
      </c>
      <c r="G14" s="15">
        <v>277591</v>
      </c>
      <c r="H14" s="15"/>
    </row>
    <row r="15" spans="1:8" x14ac:dyDescent="0.45">
      <c r="A15" s="2" t="s">
        <v>6</v>
      </c>
      <c r="B15" s="13">
        <f t="shared" si="1"/>
        <v>0</v>
      </c>
      <c r="C15" s="14">
        <v>0</v>
      </c>
      <c r="D15" s="13">
        <v>0</v>
      </c>
      <c r="E15" s="13">
        <v>0</v>
      </c>
      <c r="F15" s="13">
        <v>0</v>
      </c>
      <c r="G15" s="13">
        <v>0</v>
      </c>
      <c r="H15" s="13"/>
    </row>
    <row r="16" spans="1:8" x14ac:dyDescent="0.45">
      <c r="A16" s="2" t="s">
        <v>7</v>
      </c>
      <c r="B16" s="13">
        <f t="shared" si="1"/>
        <v>1102930</v>
      </c>
      <c r="C16" s="14">
        <f t="shared" si="2"/>
        <v>4.1127791898511568E-2</v>
      </c>
      <c r="D16" s="13">
        <v>26817146</v>
      </c>
      <c r="E16" s="15">
        <v>27370137</v>
      </c>
      <c r="F16" s="15">
        <v>27200113</v>
      </c>
      <c r="G16" s="15">
        <v>27920076</v>
      </c>
      <c r="H16" s="15"/>
    </row>
    <row r="17" spans="1:11" x14ac:dyDescent="0.45">
      <c r="A17" s="2" t="s">
        <v>8</v>
      </c>
      <c r="B17" s="13">
        <f t="shared" si="1"/>
        <v>-42424</v>
      </c>
      <c r="C17" s="14">
        <f t="shared" si="2"/>
        <v>-4.6341658971094102E-3</v>
      </c>
      <c r="D17" s="13">
        <v>9154614</v>
      </c>
      <c r="E17" s="15">
        <v>9064428</v>
      </c>
      <c r="F17" s="15">
        <v>9100953</v>
      </c>
      <c r="G17" s="15">
        <v>9112190</v>
      </c>
      <c r="H17" s="15"/>
    </row>
    <row r="18" spans="1:11" x14ac:dyDescent="0.45">
      <c r="A18" s="2" t="s">
        <v>9</v>
      </c>
      <c r="B18" s="13">
        <f t="shared" si="1"/>
        <v>2418082</v>
      </c>
      <c r="C18" s="14">
        <f t="shared" si="2"/>
        <v>0.26079093763889105</v>
      </c>
      <c r="D18" s="13">
        <v>9272109</v>
      </c>
      <c r="E18" s="15">
        <v>10019238</v>
      </c>
      <c r="F18" s="15">
        <v>10764553</v>
      </c>
      <c r="G18" s="15">
        <v>11690191</v>
      </c>
      <c r="H18" s="15"/>
    </row>
    <row r="19" spans="1:11" x14ac:dyDescent="0.45">
      <c r="A19" s="16" t="s">
        <v>10</v>
      </c>
      <c r="B19" s="10">
        <f t="shared" si="1"/>
        <v>9551416</v>
      </c>
      <c r="C19" s="11">
        <f t="shared" si="2"/>
        <v>2.2300865285385409</v>
      </c>
      <c r="D19" s="10">
        <f>SUM(D20:D31)</f>
        <v>4282980</v>
      </c>
      <c r="E19" s="12">
        <f>SUM(E20:E31)</f>
        <v>6461407</v>
      </c>
      <c r="F19" s="12">
        <f>SUM(F20:F31)</f>
        <v>20880891</v>
      </c>
      <c r="G19" s="12">
        <f>SUM(G20:G31)</f>
        <v>13834396</v>
      </c>
      <c r="H19" s="12">
        <f>SUM(H20:H31)</f>
        <v>0</v>
      </c>
    </row>
    <row r="20" spans="1:11" x14ac:dyDescent="0.45">
      <c r="A20" s="4" t="s">
        <v>11</v>
      </c>
      <c r="B20" s="13">
        <f t="shared" si="1"/>
        <v>-127471</v>
      </c>
      <c r="C20" s="14">
        <f t="shared" si="2"/>
        <v>-1</v>
      </c>
      <c r="D20" s="13">
        <v>127471</v>
      </c>
      <c r="E20" s="15">
        <v>117609</v>
      </c>
      <c r="F20" s="15">
        <v>4445</v>
      </c>
      <c r="G20" s="15">
        <v>0</v>
      </c>
      <c r="H20" s="21"/>
      <c r="K20" s="20"/>
    </row>
    <row r="21" spans="1:11" x14ac:dyDescent="0.45">
      <c r="A21" s="4" t="s">
        <v>12</v>
      </c>
      <c r="B21" s="13">
        <f t="shared" si="1"/>
        <v>278580</v>
      </c>
      <c r="C21" s="14">
        <f t="shared" si="2"/>
        <v>10.848130841121495</v>
      </c>
      <c r="D21" s="13">
        <v>25680</v>
      </c>
      <c r="E21" s="13">
        <v>185110</v>
      </c>
      <c r="F21" s="13">
        <v>267500</v>
      </c>
      <c r="G21" s="15">
        <v>304260</v>
      </c>
      <c r="H21" s="21"/>
      <c r="K21" s="20"/>
    </row>
    <row r="22" spans="1:11" x14ac:dyDescent="0.45">
      <c r="A22" s="4" t="s">
        <v>13</v>
      </c>
      <c r="B22" s="13">
        <f t="shared" si="1"/>
        <v>0</v>
      </c>
      <c r="C22" s="14">
        <v>0</v>
      </c>
      <c r="D22" s="13">
        <v>0</v>
      </c>
      <c r="E22" s="13">
        <v>0</v>
      </c>
      <c r="F22" s="13">
        <v>0</v>
      </c>
      <c r="G22" s="13">
        <v>0</v>
      </c>
      <c r="H22" s="13"/>
      <c r="K22" s="20"/>
    </row>
    <row r="23" spans="1:11" x14ac:dyDescent="0.45">
      <c r="A23" s="5" t="s">
        <v>14</v>
      </c>
      <c r="B23" s="13">
        <f t="shared" si="1"/>
        <v>0</v>
      </c>
      <c r="C23" s="14">
        <v>0</v>
      </c>
      <c r="D23" s="13">
        <v>0</v>
      </c>
      <c r="E23" s="13">
        <v>0</v>
      </c>
      <c r="F23" s="13">
        <v>0</v>
      </c>
      <c r="G23" s="13">
        <v>0</v>
      </c>
      <c r="H23" s="13"/>
      <c r="K23" s="20"/>
    </row>
    <row r="24" spans="1:11" x14ac:dyDescent="0.45">
      <c r="A24" s="4" t="s">
        <v>15</v>
      </c>
      <c r="B24" s="13">
        <f t="shared" si="1"/>
        <v>-57727</v>
      </c>
      <c r="C24" s="14">
        <f t="shared" si="2"/>
        <v>-0.75698606066169238</v>
      </c>
      <c r="D24" s="13">
        <v>76259</v>
      </c>
      <c r="E24" s="15">
        <v>62898</v>
      </c>
      <c r="F24" s="15">
        <v>33236</v>
      </c>
      <c r="G24" s="15">
        <v>18532</v>
      </c>
      <c r="H24" s="21"/>
      <c r="K24" s="20"/>
    </row>
    <row r="25" spans="1:11" x14ac:dyDescent="0.45">
      <c r="A25" s="4" t="s">
        <v>16</v>
      </c>
      <c r="B25" s="13">
        <f t="shared" si="1"/>
        <v>2486355</v>
      </c>
      <c r="C25" s="14">
        <f t="shared" si="2"/>
        <v>2.844425504653278</v>
      </c>
      <c r="D25" s="13">
        <v>874115</v>
      </c>
      <c r="E25" s="15">
        <v>1512957</v>
      </c>
      <c r="F25" s="15">
        <v>2257460</v>
      </c>
      <c r="G25" s="15">
        <v>3360470</v>
      </c>
      <c r="H25" s="21"/>
      <c r="K25" s="20"/>
    </row>
    <row r="26" spans="1:11" x14ac:dyDescent="0.45">
      <c r="A26" s="4" t="s">
        <v>17</v>
      </c>
      <c r="B26" s="13">
        <f t="shared" si="1"/>
        <v>5787068</v>
      </c>
      <c r="C26" s="14" t="s">
        <v>43</v>
      </c>
      <c r="D26" s="13">
        <v>0</v>
      </c>
      <c r="E26" s="13">
        <v>0</v>
      </c>
      <c r="F26" s="13">
        <v>14028220</v>
      </c>
      <c r="G26" s="13">
        <v>5787068</v>
      </c>
      <c r="H26" s="18"/>
      <c r="K26" s="20"/>
    </row>
    <row r="27" spans="1:11" x14ac:dyDescent="0.45">
      <c r="A27" s="4" t="s">
        <v>18</v>
      </c>
      <c r="B27" s="13">
        <f t="shared" si="1"/>
        <v>-212685</v>
      </c>
      <c r="C27" s="14">
        <f t="shared" si="2"/>
        <v>-0.29142276957479696</v>
      </c>
      <c r="D27" s="13">
        <v>729816</v>
      </c>
      <c r="E27" s="15">
        <v>2147310</v>
      </c>
      <c r="F27" s="15">
        <v>677285</v>
      </c>
      <c r="G27" s="15">
        <v>517131</v>
      </c>
      <c r="H27" s="21"/>
      <c r="K27" s="20"/>
    </row>
    <row r="28" spans="1:11" x14ac:dyDescent="0.45">
      <c r="A28" s="4" t="s">
        <v>19</v>
      </c>
      <c r="B28" s="13">
        <f t="shared" si="1"/>
        <v>156087</v>
      </c>
      <c r="C28" s="14" t="s">
        <v>43</v>
      </c>
      <c r="D28" s="13">
        <v>0</v>
      </c>
      <c r="E28" s="13">
        <v>0</v>
      </c>
      <c r="F28" s="13">
        <v>56364</v>
      </c>
      <c r="G28" s="13">
        <v>156087</v>
      </c>
      <c r="H28" s="13"/>
      <c r="K28" s="20"/>
    </row>
    <row r="29" spans="1:11" x14ac:dyDescent="0.45">
      <c r="A29" s="4" t="s">
        <v>20</v>
      </c>
      <c r="B29" s="13">
        <f t="shared" si="1"/>
        <v>-408589</v>
      </c>
      <c r="C29" s="14">
        <f t="shared" si="2"/>
        <v>-0.62046841615326565</v>
      </c>
      <c r="D29" s="13">
        <v>658517</v>
      </c>
      <c r="E29" s="13">
        <v>699139</v>
      </c>
      <c r="F29" s="13">
        <v>721797</v>
      </c>
      <c r="G29" s="13">
        <v>249928</v>
      </c>
      <c r="H29" s="21"/>
      <c r="K29" s="20"/>
    </row>
    <row r="30" spans="1:11" x14ac:dyDescent="0.45">
      <c r="A30" s="4" t="s">
        <v>21</v>
      </c>
      <c r="B30" s="13">
        <f t="shared" si="1"/>
        <v>84991</v>
      </c>
      <c r="C30" s="14">
        <f t="shared" si="2"/>
        <v>0.50898910049107671</v>
      </c>
      <c r="D30" s="13">
        <v>166980</v>
      </c>
      <c r="E30" s="13">
        <v>218657</v>
      </c>
      <c r="F30" s="13">
        <v>409537</v>
      </c>
      <c r="G30" s="13">
        <v>251971</v>
      </c>
      <c r="H30" s="21"/>
      <c r="K30" s="20"/>
    </row>
    <row r="31" spans="1:11" x14ac:dyDescent="0.45">
      <c r="A31" s="4" t="s">
        <v>22</v>
      </c>
      <c r="B31" s="13">
        <f t="shared" si="1"/>
        <v>1564807</v>
      </c>
      <c r="C31" s="14">
        <f t="shared" si="2"/>
        <v>0.96346686435053086</v>
      </c>
      <c r="D31" s="13">
        <v>1624142</v>
      </c>
      <c r="E31" s="15">
        <v>1517727</v>
      </c>
      <c r="F31" s="15">
        <v>2425047</v>
      </c>
      <c r="G31" s="15">
        <v>3188949</v>
      </c>
      <c r="H31" s="21"/>
      <c r="K31" s="20"/>
    </row>
    <row r="32" spans="1:11" x14ac:dyDescent="0.45">
      <c r="A32" s="17" t="s">
        <v>23</v>
      </c>
      <c r="B32" s="10">
        <f t="shared" si="1"/>
        <v>-6779444</v>
      </c>
      <c r="C32" s="11">
        <f t="shared" si="2"/>
        <v>-3.5750427607280422E-2</v>
      </c>
      <c r="D32" s="10">
        <f>SUM(D33:D42)</f>
        <v>189632529</v>
      </c>
      <c r="E32" s="12">
        <f t="shared" ref="E32:H32" si="3">SUM(E33:E42)</f>
        <v>191042687</v>
      </c>
      <c r="F32" s="12">
        <f t="shared" si="3"/>
        <v>177244527</v>
      </c>
      <c r="G32" s="12">
        <f t="shared" si="3"/>
        <v>182853085</v>
      </c>
      <c r="H32" s="12">
        <f t="shared" si="3"/>
        <v>0</v>
      </c>
    </row>
    <row r="33" spans="1:8" x14ac:dyDescent="0.45">
      <c r="A33" s="4" t="s">
        <v>24</v>
      </c>
      <c r="B33" s="13">
        <f t="shared" si="1"/>
        <v>0</v>
      </c>
      <c r="C33" s="14">
        <f t="shared" si="2"/>
        <v>0</v>
      </c>
      <c r="D33" s="13">
        <v>26301791</v>
      </c>
      <c r="E33" s="15">
        <v>26301791</v>
      </c>
      <c r="F33" s="15">
        <v>26301791</v>
      </c>
      <c r="G33" s="15">
        <v>26301791</v>
      </c>
      <c r="H33" s="21"/>
    </row>
    <row r="34" spans="1:8" x14ac:dyDescent="0.45">
      <c r="A34" s="4" t="s">
        <v>25</v>
      </c>
      <c r="B34" s="13">
        <f t="shared" si="1"/>
        <v>9320</v>
      </c>
      <c r="C34" s="14">
        <f t="shared" si="2"/>
        <v>-1.0460157126823793</v>
      </c>
      <c r="D34" s="13">
        <v>-8910</v>
      </c>
      <c r="E34" s="18">
        <v>-8491</v>
      </c>
      <c r="F34" s="18">
        <v>-5492</v>
      </c>
      <c r="G34" s="18">
        <v>410</v>
      </c>
      <c r="H34" s="21"/>
    </row>
    <row r="35" spans="1:8" x14ac:dyDescent="0.45">
      <c r="A35" s="4" t="s">
        <v>34</v>
      </c>
      <c r="B35" s="13">
        <f t="shared" si="1"/>
        <v>0</v>
      </c>
      <c r="C35" s="14">
        <v>0</v>
      </c>
      <c r="D35" s="13">
        <v>0</v>
      </c>
      <c r="E35" s="18">
        <v>0</v>
      </c>
      <c r="F35" s="18">
        <v>0</v>
      </c>
      <c r="G35" s="18">
        <v>0</v>
      </c>
      <c r="H35" s="18"/>
    </row>
    <row r="36" spans="1:8" x14ac:dyDescent="0.45">
      <c r="A36" s="4" t="s">
        <v>35</v>
      </c>
      <c r="B36" s="13">
        <f t="shared" si="1"/>
        <v>0</v>
      </c>
      <c r="C36" s="14">
        <v>0</v>
      </c>
      <c r="D36" s="13">
        <v>0</v>
      </c>
      <c r="E36" s="18">
        <v>0</v>
      </c>
      <c r="F36" s="18">
        <v>0</v>
      </c>
      <c r="G36" s="18">
        <v>0</v>
      </c>
      <c r="H36" s="18"/>
    </row>
    <row r="37" spans="1:8" x14ac:dyDescent="0.45">
      <c r="A37" s="3" t="s">
        <v>26</v>
      </c>
      <c r="B37" s="13">
        <f t="shared" si="1"/>
        <v>-531477</v>
      </c>
      <c r="C37" s="14">
        <f t="shared" si="2"/>
        <v>-3.7243243585285413E-3</v>
      </c>
      <c r="D37" s="13">
        <v>142704273</v>
      </c>
      <c r="E37" s="15">
        <v>154523878</v>
      </c>
      <c r="F37" s="15">
        <v>134607131</v>
      </c>
      <c r="G37" s="15">
        <v>142172796</v>
      </c>
      <c r="H37" s="21"/>
    </row>
    <row r="38" spans="1:8" x14ac:dyDescent="0.45">
      <c r="A38" s="3" t="s">
        <v>27</v>
      </c>
      <c r="B38" s="13">
        <f t="shared" si="1"/>
        <v>0</v>
      </c>
      <c r="C38" s="14">
        <v>0</v>
      </c>
      <c r="D38" s="13">
        <v>0</v>
      </c>
      <c r="E38" s="13">
        <v>0</v>
      </c>
      <c r="F38" s="13">
        <v>0</v>
      </c>
      <c r="G38" s="18">
        <v>0</v>
      </c>
      <c r="H38" s="18"/>
    </row>
    <row r="39" spans="1:8" x14ac:dyDescent="0.45">
      <c r="A39" s="3" t="s">
        <v>28</v>
      </c>
      <c r="B39" s="13">
        <f t="shared" si="1"/>
        <v>-6297274</v>
      </c>
      <c r="C39" s="14">
        <f t="shared" si="2"/>
        <v>-0.30516886657014952</v>
      </c>
      <c r="D39" s="13">
        <v>20635375</v>
      </c>
      <c r="E39" s="15">
        <v>10225509</v>
      </c>
      <c r="F39" s="15">
        <v>16341097</v>
      </c>
      <c r="G39" s="15">
        <v>14338101</v>
      </c>
      <c r="H39" s="21"/>
    </row>
    <row r="40" spans="1:8" x14ac:dyDescent="0.45">
      <c r="A40" s="3" t="s">
        <v>29</v>
      </c>
      <c r="B40" s="19">
        <f t="shared" si="1"/>
        <v>39987</v>
      </c>
      <c r="C40" s="14" t="s">
        <v>43</v>
      </c>
      <c r="D40" s="19">
        <v>0</v>
      </c>
      <c r="E40" s="19">
        <v>0</v>
      </c>
      <c r="F40" s="19">
        <v>0</v>
      </c>
      <c r="G40" s="18">
        <v>39987</v>
      </c>
      <c r="H40" s="18"/>
    </row>
    <row r="41" spans="1:8" x14ac:dyDescent="0.45">
      <c r="A41" s="3" t="s">
        <v>30</v>
      </c>
      <c r="B41" s="19">
        <f t="shared" si="1"/>
        <v>0</v>
      </c>
      <c r="C41" s="14">
        <v>0</v>
      </c>
      <c r="D41" s="19">
        <v>0</v>
      </c>
      <c r="E41" s="18">
        <v>0</v>
      </c>
      <c r="F41" s="18">
        <v>0</v>
      </c>
      <c r="G41" s="18">
        <v>0</v>
      </c>
      <c r="H41" s="18"/>
    </row>
    <row r="42" spans="1:8" x14ac:dyDescent="0.45">
      <c r="A42" s="3" t="s">
        <v>31</v>
      </c>
      <c r="B42" s="13">
        <f t="shared" si="1"/>
        <v>0</v>
      </c>
      <c r="C42" s="14">
        <v>0</v>
      </c>
      <c r="D42" s="13">
        <v>0</v>
      </c>
      <c r="E42" s="13">
        <v>0</v>
      </c>
      <c r="F42" s="13">
        <v>0</v>
      </c>
      <c r="G42" s="18">
        <v>0</v>
      </c>
      <c r="H42" s="18"/>
    </row>
    <row r="43" spans="1:8" x14ac:dyDescent="0.45">
      <c r="A43" s="1" t="s">
        <v>32</v>
      </c>
      <c r="B43" s="10">
        <f t="shared" si="1"/>
        <v>2771972</v>
      </c>
      <c r="C43" s="11">
        <f t="shared" si="2"/>
        <v>1.4294741118411558E-2</v>
      </c>
      <c r="D43" s="10">
        <f>D19+D32</f>
        <v>193915509</v>
      </c>
      <c r="E43" s="12">
        <f>E19+E32</f>
        <v>197504094</v>
      </c>
      <c r="F43" s="12">
        <f>F19+F32</f>
        <v>198125418</v>
      </c>
      <c r="G43" s="12">
        <f>G19+G32</f>
        <v>196687481</v>
      </c>
      <c r="H43" s="12">
        <f>H19+H32</f>
        <v>0</v>
      </c>
    </row>
    <row r="44" spans="1:8" x14ac:dyDescent="0.45">
      <c r="D44" s="9"/>
      <c r="E44" s="9"/>
      <c r="F44" s="9"/>
    </row>
    <row r="45" spans="1:8" x14ac:dyDescent="0.45">
      <c r="E45" s="20"/>
    </row>
    <row r="46" spans="1:8" ht="81.75" customHeight="1" x14ac:dyDescent="0.45">
      <c r="A46" s="23" t="s">
        <v>33</v>
      </c>
      <c r="B46" s="23"/>
      <c r="C46" s="23"/>
      <c r="D46" s="23"/>
      <c r="E46" s="23"/>
      <c r="F46" s="23"/>
      <c r="G46" s="23"/>
      <c r="H46" s="23"/>
    </row>
  </sheetData>
  <mergeCells count="6">
    <mergeCell ref="A2:H6"/>
    <mergeCell ref="A46:H46"/>
    <mergeCell ref="A8:A9"/>
    <mergeCell ref="B8:B9"/>
    <mergeCell ref="C8:C9"/>
    <mergeCell ref="E8:H8"/>
  </mergeCells>
  <printOptions horizontalCentered="1"/>
  <pageMargins left="0.70866141732283472" right="0.70866141732283472" top="0.74803149606299213" bottom="0.74803149606299213" header="0.31496062992125984" footer="0.31496062992125984"/>
  <pageSetup scale="78" fitToHeight="0"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2023-03-16T14:29:53Z</cp:lastPrinted>
  <dcterms:created xsi:type="dcterms:W3CDTF">2019-01-11T14:48:54Z</dcterms:created>
  <dcterms:modified xsi:type="dcterms:W3CDTF">2025-11-26T14:22:10Z</dcterms:modified>
</cp:coreProperties>
</file>