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defaultThemeVersion="124226"/>
  <mc:AlternateContent xmlns:mc="http://schemas.openxmlformats.org/markup-compatibility/2006">
    <mc:Choice Requires="x15">
      <x15ac:absPath xmlns:x15ac="http://schemas.microsoft.com/office/spreadsheetml/2010/11/ac" url="https://superbancos-my.sharepoint.com/personal/jrvasquez_superbancos_gob_pa/Documents/Documents/ESTADISTICA/Estadisticas Financieras - EMPRESAS FIDUCIARIAS/Estadisticas Financieras - 2025/Septiembre 2025/ES/"/>
    </mc:Choice>
  </mc:AlternateContent>
  <xr:revisionPtr revIDLastSave="58" documentId="13_ncr:1_{28427D48-75BC-4BD1-82C9-E3B690A16714}" xr6:coauthVersionLast="47" xr6:coauthVersionMax="47" xr10:uidLastSave="{03C938F7-FEA7-40EE-8B38-0C8E54A4E800}"/>
  <bookViews>
    <workbookView xWindow="-98" yWindow="-98" windowWidth="23236" windowHeight="13875" xr2:uid="{00000000-000D-0000-FFFF-FFFF00000000}"/>
  </bookViews>
  <sheets>
    <sheet name="Hoja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B42" i="1" l="1"/>
  <c r="C41" i="1"/>
  <c r="B41" i="1"/>
  <c r="C40" i="1"/>
  <c r="B40" i="1"/>
  <c r="C39" i="1"/>
  <c r="B39" i="1"/>
  <c r="B38" i="1"/>
  <c r="C37" i="1"/>
  <c r="B37" i="1"/>
  <c r="B36" i="1"/>
  <c r="B35" i="1"/>
  <c r="C34" i="1"/>
  <c r="B34" i="1"/>
  <c r="C33" i="1"/>
  <c r="B33" i="1"/>
  <c r="C31" i="1"/>
  <c r="B31" i="1"/>
  <c r="C30" i="1"/>
  <c r="B30" i="1"/>
  <c r="C29" i="1"/>
  <c r="B29" i="1"/>
  <c r="C28" i="1"/>
  <c r="B28" i="1"/>
  <c r="C27" i="1"/>
  <c r="B27" i="1"/>
  <c r="C26" i="1"/>
  <c r="B26" i="1"/>
  <c r="C25" i="1"/>
  <c r="B25" i="1"/>
  <c r="C24" i="1"/>
  <c r="B24" i="1"/>
  <c r="C23" i="1"/>
  <c r="B23" i="1"/>
  <c r="C22" i="1"/>
  <c r="B22" i="1"/>
  <c r="C21" i="1"/>
  <c r="B21" i="1"/>
  <c r="C20" i="1"/>
  <c r="B20" i="1"/>
  <c r="C18" i="1"/>
  <c r="B18" i="1"/>
  <c r="C17" i="1"/>
  <c r="B17" i="1"/>
  <c r="C16" i="1"/>
  <c r="B16" i="1"/>
  <c r="C15" i="1"/>
  <c r="B15" i="1"/>
  <c r="C14" i="1"/>
  <c r="B14" i="1"/>
  <c r="C13" i="1"/>
  <c r="B13" i="1"/>
  <c r="C12" i="1"/>
  <c r="B12" i="1"/>
  <c r="C11" i="1"/>
  <c r="B11" i="1"/>
  <c r="E19" i="1" l="1"/>
  <c r="H32" i="1" l="1"/>
  <c r="H19" i="1"/>
  <c r="H10" i="1"/>
  <c r="H43" i="1" l="1"/>
  <c r="G32" i="1"/>
  <c r="G19" i="1"/>
  <c r="G10" i="1"/>
  <c r="G43" i="1" l="1"/>
  <c r="E32" i="1" l="1"/>
  <c r="F32" i="1"/>
  <c r="F19" i="1"/>
  <c r="F10" i="1"/>
  <c r="E10" i="1"/>
  <c r="D32" i="1"/>
  <c r="D19" i="1"/>
  <c r="D10" i="1"/>
  <c r="B32" i="1" l="1"/>
  <c r="C32" i="1"/>
  <c r="C19" i="1"/>
  <c r="B19" i="1"/>
  <c r="C10" i="1"/>
  <c r="B10" i="1"/>
  <c r="F43" i="1"/>
  <c r="E43" i="1"/>
  <c r="D43" i="1"/>
  <c r="C43" i="1" l="1"/>
  <c r="B43" i="1"/>
</calcChain>
</file>

<file path=xl/sharedStrings.xml><?xml version="1.0" encoding="utf-8"?>
<sst xmlns="http://schemas.openxmlformats.org/spreadsheetml/2006/main" count="44" uniqueCount="43">
  <si>
    <t>Detalle de cuentas completo</t>
  </si>
  <si>
    <t>TOTAL DE ACTIVO</t>
  </si>
  <si>
    <t>Caja, Efectivo y Equivalente de Efectivo</t>
  </si>
  <si>
    <t xml:space="preserve">Depósitos en Bancos </t>
  </si>
  <si>
    <t>Cuentas por Cobrar Neto</t>
  </si>
  <si>
    <t>Gastos e Impuestos Pagados por Anticipado</t>
  </si>
  <si>
    <t xml:space="preserve"> Prestamos Neto</t>
  </si>
  <si>
    <t>Inversiones en Valores Neto</t>
  </si>
  <si>
    <t>Activo Fijo (Neto)</t>
  </si>
  <si>
    <t>Activos Varios</t>
  </si>
  <si>
    <t xml:space="preserve">PASIVOS </t>
  </si>
  <si>
    <t xml:space="preserve">Cuentas por pagar -  Proveedores </t>
  </si>
  <si>
    <t>Cuentas por pagar - Relacionadas</t>
  </si>
  <si>
    <t xml:space="preserve">Depositos por pagar </t>
  </si>
  <si>
    <t>Utilidades a socios por pagar</t>
  </si>
  <si>
    <t>Gastos acumulados por pagar</t>
  </si>
  <si>
    <t>Impuestos  por pagar</t>
  </si>
  <si>
    <t>Financiamientos recibidos</t>
  </si>
  <si>
    <t>Ingresos diferidos</t>
  </si>
  <si>
    <t xml:space="preserve">Intereses acumulados por pagar </t>
  </si>
  <si>
    <t>Provisión para prestaciones laborales</t>
  </si>
  <si>
    <t>Otras cuentas por pagar</t>
  </si>
  <si>
    <t>Otros pasivos</t>
  </si>
  <si>
    <t>FONDOS DE CAPITAL</t>
  </si>
  <si>
    <t>Capital Pagado</t>
  </si>
  <si>
    <t>Otras Reservas</t>
  </si>
  <si>
    <t>Ganancia o Perdida por Cobertura de Flujo de Efectivo</t>
  </si>
  <si>
    <t>Ganancia (Perdida) en Conversión de Moneda</t>
  </si>
  <si>
    <t>Resultados Acumulados de Períodos (Años Fiscales) Anteriores</t>
  </si>
  <si>
    <t>Reorganización de entidades bajo control común</t>
  </si>
  <si>
    <t>Resultados del Período</t>
  </si>
  <si>
    <t>Ganancia o Pérdida en Valores Disp. para la Venta</t>
  </si>
  <si>
    <t>Superávit por revaluación</t>
  </si>
  <si>
    <t>Participación no controladora</t>
  </si>
  <si>
    <t>TOTAL DE PASIVO Y CAPITAL</t>
  </si>
  <si>
    <r>
      <rPr>
        <b/>
        <u/>
        <sz val="11"/>
        <color theme="1"/>
        <rFont val="Calibri"/>
        <family val="2"/>
        <scheme val="minor"/>
      </rPr>
      <t>Nota:</t>
    </r>
    <r>
      <rPr>
        <sz val="11"/>
        <color theme="1"/>
        <rFont val="Calibri"/>
        <family val="2"/>
        <scheme val="minor"/>
      </rPr>
      <t xml:space="preserve">
•La publicación de la información financiera consolidada de las empresas fiduciarias, no incluye la información de los bancos con licencia fiduciaria y bancos oficiales.
•El patrimonio administrado en fideicomiso, no forman parte de los bienes de las empresas fiduciarias. Es decir, cada fideicomiso lleva una contabilidad separada al de la empresa de acuerdo a lo establecido en el artículo 29 de la Ley 21 del 10 de mayo de 2017. 
</t>
    </r>
  </si>
  <si>
    <t>Al 30 de Junio</t>
  </si>
  <si>
    <t xml:space="preserve">Al 31 de Marzo </t>
  </si>
  <si>
    <t xml:space="preserve">Al 30 de Septiembre </t>
  </si>
  <si>
    <t xml:space="preserve">Al 31 de Diciembre </t>
  </si>
  <si>
    <t>%</t>
  </si>
  <si>
    <t>VARIACION ABSOLUTA</t>
  </si>
  <si>
    <t>CENTRO FIDUCIARIO INTERNACIONAL
BALANCE DE SITUACION CONSOLIDADO DE LAS FIDUCIARIAS
DE DICIEMBRE 2024 A DICIEMBRE 2025
(EN BALBOAS)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</si>
</sst>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_(* #,##0_);_(* \(#,##0\);_(* &quot;-&quot;??_);_(@_)"/>
    <numFmt numFmtId="165" formatCode="#,##0.00%;\(#,##0.00%\)"/>
    <numFmt numFmtId="166" formatCode="#,##0.0000_);\(#,##0.0000\)"/>
  </numFmts>
  <fonts count="11"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i/>
      <sz val="9"/>
      <color theme="1"/>
      <name val="Calibri"/>
      <family val="2"/>
      <scheme val="minor"/>
    </font>
    <font>
      <b/>
      <sz val="9"/>
      <color theme="1"/>
      <name val="Calibri"/>
      <family val="2"/>
      <scheme val="minor"/>
    </font>
    <font>
      <sz val="9"/>
      <color theme="1"/>
      <name val="Calibri"/>
      <family val="2"/>
      <scheme val="minor"/>
    </font>
    <font>
      <i/>
      <sz val="9"/>
      <color theme="1"/>
      <name val="Calibri"/>
      <family val="2"/>
      <scheme val="minor"/>
    </font>
    <font>
      <b/>
      <sz val="9"/>
      <name val="Calibri"/>
      <family val="2"/>
      <scheme val="minor"/>
    </font>
    <font>
      <b/>
      <u/>
      <sz val="11"/>
      <color theme="1"/>
      <name val="Calibri"/>
      <family val="2"/>
      <scheme val="minor"/>
    </font>
    <font>
      <sz val="11"/>
      <name val="Calibri"/>
      <family val="2"/>
      <scheme val="minor"/>
    </font>
  </fonts>
  <fills count="6">
    <fill>
      <patternFill patternType="none"/>
    </fill>
    <fill>
      <patternFill patternType="gray125"/>
    </fill>
    <fill>
      <patternFill patternType="solid">
        <fgColor theme="4" tint="-0.249977111117893"/>
        <bgColor indexed="64"/>
      </patternFill>
    </fill>
    <fill>
      <patternFill patternType="solid">
        <fgColor theme="0" tint="-0.14999847407452621"/>
        <bgColor indexed="64"/>
      </patternFill>
    </fill>
    <fill>
      <patternFill patternType="solid">
        <fgColor rgb="FFFFFFFF"/>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29">
    <xf numFmtId="0" fontId="0" fillId="0" borderId="0" xfId="0"/>
    <xf numFmtId="0" fontId="0" fillId="0" borderId="0" xfId="0" applyAlignment="1">
      <alignment horizontal="center" vertical="center" wrapText="1"/>
    </xf>
    <xf numFmtId="0" fontId="5" fillId="3" borderId="1" xfId="0" applyFont="1" applyFill="1" applyBorder="1" applyAlignment="1">
      <alignment vertical="center"/>
    </xf>
    <xf numFmtId="0" fontId="6" fillId="4" borderId="1" xfId="0" applyFont="1" applyFill="1" applyBorder="1" applyAlignment="1">
      <alignment vertical="center"/>
    </xf>
    <xf numFmtId="0" fontId="6" fillId="5" borderId="1" xfId="0" applyFont="1" applyFill="1" applyBorder="1" applyAlignment="1">
      <alignment vertical="center"/>
    </xf>
    <xf numFmtId="0" fontId="6" fillId="5" borderId="1" xfId="0" applyFont="1" applyFill="1" applyBorder="1" applyAlignment="1">
      <alignment horizontal="left" vertical="center"/>
    </xf>
    <xf numFmtId="0" fontId="7" fillId="5" borderId="1" xfId="0" applyFont="1" applyFill="1" applyBorder="1" applyAlignment="1">
      <alignment horizontal="left" vertical="center"/>
    </xf>
    <xf numFmtId="0" fontId="6" fillId="0" borderId="1" xfId="0" applyFont="1" applyBorder="1" applyAlignment="1">
      <alignment horizontal="left" vertical="center"/>
    </xf>
    <xf numFmtId="0" fontId="4" fillId="0" borderId="1" xfId="0" applyFont="1" applyBorder="1" applyAlignment="1">
      <alignment horizontal="center" vertical="center" wrapText="1"/>
    </xf>
    <xf numFmtId="0" fontId="0" fillId="0" borderId="0" xfId="0" applyAlignment="1">
      <alignment vertical="center"/>
    </xf>
    <xf numFmtId="14" fontId="0" fillId="0" borderId="0" xfId="0" applyNumberFormat="1" applyAlignment="1">
      <alignment vertical="center"/>
    </xf>
    <xf numFmtId="37" fontId="3" fillId="3" borderId="1" xfId="1" applyNumberFormat="1" applyFont="1" applyFill="1" applyBorder="1" applyAlignment="1">
      <alignment vertical="center"/>
    </xf>
    <xf numFmtId="165" fontId="3" fillId="3" borderId="1" xfId="2" applyNumberFormat="1" applyFont="1" applyFill="1" applyBorder="1" applyAlignment="1">
      <alignment horizontal="right" vertical="center"/>
    </xf>
    <xf numFmtId="164" fontId="3" fillId="3" borderId="1" xfId="1" applyNumberFormat="1" applyFont="1" applyFill="1" applyBorder="1" applyAlignment="1">
      <alignment vertical="center"/>
    </xf>
    <xf numFmtId="164" fontId="0" fillId="0" borderId="0" xfId="0" applyNumberFormat="1" applyAlignment="1">
      <alignment vertical="center"/>
    </xf>
    <xf numFmtId="10" fontId="0" fillId="0" borderId="0" xfId="2" applyNumberFormat="1" applyFont="1" applyAlignment="1">
      <alignment vertical="center"/>
    </xf>
    <xf numFmtId="37" fontId="1" fillId="5" borderId="1" xfId="1" applyNumberFormat="1" applyFont="1" applyFill="1" applyBorder="1" applyAlignment="1">
      <alignment vertical="center"/>
    </xf>
    <xf numFmtId="165" fontId="1" fillId="5" borderId="1" xfId="2" applyNumberFormat="1" applyFont="1" applyFill="1" applyBorder="1" applyAlignment="1">
      <alignment horizontal="right" vertical="center"/>
    </xf>
    <xf numFmtId="164" fontId="1" fillId="5" borderId="1" xfId="1" applyNumberFormat="1" applyFont="1" applyFill="1" applyBorder="1" applyAlignment="1">
      <alignment vertical="center"/>
    </xf>
    <xf numFmtId="0" fontId="5" fillId="3" borderId="1" xfId="0" applyFont="1" applyFill="1" applyBorder="1" applyAlignment="1">
      <alignment horizontal="left" vertical="center"/>
    </xf>
    <xf numFmtId="0" fontId="8" fillId="3" borderId="1" xfId="0" applyFont="1" applyFill="1" applyBorder="1" applyAlignment="1">
      <alignment horizontal="left" vertical="center"/>
    </xf>
    <xf numFmtId="37" fontId="10" fillId="5" borderId="1" xfId="1" applyNumberFormat="1" applyFont="1" applyFill="1" applyBorder="1" applyAlignment="1">
      <alignment vertical="center"/>
    </xf>
    <xf numFmtId="165" fontId="10" fillId="5" borderId="1" xfId="2" applyNumberFormat="1" applyFont="1" applyFill="1" applyBorder="1" applyAlignment="1">
      <alignment horizontal="right" vertical="center"/>
    </xf>
    <xf numFmtId="164" fontId="10" fillId="5" borderId="1" xfId="1" applyNumberFormat="1" applyFont="1" applyFill="1" applyBorder="1" applyAlignment="1">
      <alignment vertical="center"/>
    </xf>
    <xf numFmtId="166" fontId="0" fillId="0" borderId="0" xfId="0" applyNumberFormat="1" applyAlignment="1">
      <alignment vertical="center"/>
    </xf>
    <xf numFmtId="0" fontId="4" fillId="0" borderId="1" xfId="0" applyFont="1" applyBorder="1" applyAlignment="1">
      <alignment horizontal="center" vertical="center"/>
    </xf>
    <xf numFmtId="0" fontId="2" fillId="2" borderId="0" xfId="0" applyFont="1" applyFill="1" applyAlignment="1">
      <alignment horizontal="center" vertical="center" wrapText="1"/>
    </xf>
    <xf numFmtId="0" fontId="0" fillId="0" borderId="0" xfId="0" applyAlignment="1">
      <alignment horizontal="justify" vertical="center" wrapText="1"/>
    </xf>
    <xf numFmtId="0" fontId="4" fillId="0" borderId="1" xfId="0" applyFont="1" applyBorder="1" applyAlignment="1">
      <alignment horizontal="center" vertical="center" wrapText="1"/>
    </xf>
  </cellXfs>
  <cellStyles count="3">
    <cellStyle name="Millares" xfId="1" builtinId="3"/>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46"/>
  <sheetViews>
    <sheetView tabSelected="1" zoomScaleNormal="100" workbookViewId="0">
      <selection activeCell="K9" sqref="K9"/>
    </sheetView>
  </sheetViews>
  <sheetFormatPr baseColWidth="10" defaultColWidth="9.19921875" defaultRowHeight="14.25" x14ac:dyDescent="0.45"/>
  <cols>
    <col min="1" max="1" width="51.265625" style="9" customWidth="1"/>
    <col min="2" max="8" width="15.73046875" style="9" customWidth="1"/>
    <col min="9" max="9" width="12.53125" style="9" bestFit="1" customWidth="1"/>
    <col min="10" max="10" width="11.53125" style="9" bestFit="1" customWidth="1"/>
    <col min="11" max="16384" width="9.19921875" style="9"/>
  </cols>
  <sheetData>
    <row r="1" spans="1:11" x14ac:dyDescent="0.45">
      <c r="B1" s="10"/>
      <c r="C1" s="10"/>
      <c r="D1" s="10"/>
      <c r="E1" s="10"/>
      <c r="F1" s="10"/>
      <c r="G1" s="10"/>
      <c r="H1" s="10"/>
    </row>
    <row r="2" spans="1:11" ht="15" customHeight="1" x14ac:dyDescent="0.45">
      <c r="A2" s="26" t="s">
        <v>42</v>
      </c>
      <c r="B2" s="26"/>
      <c r="C2" s="26"/>
      <c r="D2" s="26"/>
      <c r="E2" s="26"/>
      <c r="F2" s="26"/>
      <c r="G2" s="26"/>
      <c r="H2" s="26"/>
    </row>
    <row r="3" spans="1:11" x14ac:dyDescent="0.45">
      <c r="A3" s="26"/>
      <c r="B3" s="26"/>
      <c r="C3" s="26"/>
      <c r="D3" s="26"/>
      <c r="E3" s="26"/>
      <c r="F3" s="26"/>
      <c r="G3" s="26"/>
      <c r="H3" s="26"/>
    </row>
    <row r="4" spans="1:11" x14ac:dyDescent="0.45">
      <c r="A4" s="26"/>
      <c r="B4" s="26"/>
      <c r="C4" s="26"/>
      <c r="D4" s="26"/>
      <c r="E4" s="26"/>
      <c r="F4" s="26"/>
      <c r="G4" s="26"/>
      <c r="H4" s="26"/>
    </row>
    <row r="5" spans="1:11" x14ac:dyDescent="0.45">
      <c r="A5" s="26"/>
      <c r="B5" s="26"/>
      <c r="C5" s="26"/>
      <c r="D5" s="26"/>
      <c r="E5" s="26"/>
      <c r="F5" s="26"/>
      <c r="G5" s="26"/>
      <c r="H5" s="26"/>
    </row>
    <row r="6" spans="1:11" x14ac:dyDescent="0.45">
      <c r="A6" s="26"/>
      <c r="B6" s="26"/>
      <c r="C6" s="26"/>
      <c r="D6" s="26"/>
      <c r="E6" s="26"/>
      <c r="F6" s="26"/>
      <c r="G6" s="26"/>
      <c r="H6" s="26"/>
    </row>
    <row r="8" spans="1:11" x14ac:dyDescent="0.45">
      <c r="A8" s="28" t="s">
        <v>0</v>
      </c>
      <c r="B8" s="28" t="s">
        <v>41</v>
      </c>
      <c r="C8" s="28" t="s">
        <v>40</v>
      </c>
      <c r="D8" s="8">
        <v>2024</v>
      </c>
      <c r="E8" s="25">
        <v>2025</v>
      </c>
      <c r="F8" s="25"/>
      <c r="G8" s="25"/>
      <c r="H8" s="25"/>
    </row>
    <row r="9" spans="1:11" s="1" customFormat="1" x14ac:dyDescent="0.45">
      <c r="A9" s="28"/>
      <c r="B9" s="28"/>
      <c r="C9" s="28"/>
      <c r="D9" s="8" t="s">
        <v>39</v>
      </c>
      <c r="E9" s="8" t="s">
        <v>37</v>
      </c>
      <c r="F9" s="8" t="s">
        <v>36</v>
      </c>
      <c r="G9" s="8" t="s">
        <v>38</v>
      </c>
      <c r="H9" s="8" t="s">
        <v>39</v>
      </c>
    </row>
    <row r="10" spans="1:11" x14ac:dyDescent="0.45">
      <c r="A10" s="2" t="s">
        <v>1</v>
      </c>
      <c r="B10" s="11">
        <f>G10-D10</f>
        <v>4667232.5900000334</v>
      </c>
      <c r="C10" s="12">
        <f>(G10/D10)-1</f>
        <v>2.0551907256799229E-2</v>
      </c>
      <c r="D10" s="11">
        <f>SUM(D11:D18)</f>
        <v>227094864.31999999</v>
      </c>
      <c r="E10" s="11">
        <f t="shared" ref="E10:H10" si="0">SUM(E11:E18)</f>
        <v>229728362.15000001</v>
      </c>
      <c r="F10" s="13">
        <f t="shared" si="0"/>
        <v>231980321.49000004</v>
      </c>
      <c r="G10" s="13">
        <f t="shared" si="0"/>
        <v>231762096.91000003</v>
      </c>
      <c r="H10" s="13">
        <f t="shared" si="0"/>
        <v>0</v>
      </c>
      <c r="I10" s="14"/>
      <c r="J10" s="14"/>
      <c r="K10" s="15"/>
    </row>
    <row r="11" spans="1:11" x14ac:dyDescent="0.45">
      <c r="A11" s="3" t="s">
        <v>2</v>
      </c>
      <c r="B11" s="16">
        <f t="shared" ref="B11:B43" si="1">G11-D11</f>
        <v>-1000</v>
      </c>
      <c r="C11" s="17">
        <f t="shared" ref="C11:C43" si="2">(G11/D11)-1</f>
        <v>-0.19801980198019797</v>
      </c>
      <c r="D11" s="16">
        <v>5050</v>
      </c>
      <c r="E11" s="16">
        <v>5285</v>
      </c>
      <c r="F11" s="18">
        <v>52833</v>
      </c>
      <c r="G11" s="18">
        <v>4050</v>
      </c>
      <c r="H11" s="18"/>
      <c r="I11" s="14"/>
      <c r="J11" s="15"/>
      <c r="K11" s="15"/>
    </row>
    <row r="12" spans="1:11" x14ac:dyDescent="0.45">
      <c r="A12" s="3" t="s">
        <v>3</v>
      </c>
      <c r="B12" s="16">
        <f t="shared" si="1"/>
        <v>2818897.6599999964</v>
      </c>
      <c r="C12" s="17">
        <f t="shared" si="2"/>
        <v>1.7976402534534142E-2</v>
      </c>
      <c r="D12" s="16">
        <v>156811000.12</v>
      </c>
      <c r="E12" s="16">
        <v>159443539.78</v>
      </c>
      <c r="F12" s="18">
        <v>161480660.34</v>
      </c>
      <c r="G12" s="18">
        <v>159629897.78</v>
      </c>
      <c r="H12" s="18"/>
      <c r="I12" s="14"/>
      <c r="J12" s="15"/>
      <c r="K12" s="15"/>
    </row>
    <row r="13" spans="1:11" x14ac:dyDescent="0.45">
      <c r="A13" s="3" t="s">
        <v>4</v>
      </c>
      <c r="B13" s="16">
        <f t="shared" si="1"/>
        <v>-1419799.1799999997</v>
      </c>
      <c r="C13" s="17">
        <f t="shared" si="2"/>
        <v>-0.12398073627458428</v>
      </c>
      <c r="D13" s="16">
        <v>11451772.449999999</v>
      </c>
      <c r="E13" s="16">
        <v>11370063.710000001</v>
      </c>
      <c r="F13" s="18">
        <v>10213985.379999999</v>
      </c>
      <c r="G13" s="18">
        <v>10031973.27</v>
      </c>
      <c r="H13" s="18"/>
      <c r="I13" s="14"/>
      <c r="J13" s="15"/>
      <c r="K13" s="15"/>
    </row>
    <row r="14" spans="1:11" x14ac:dyDescent="0.45">
      <c r="A14" s="3" t="s">
        <v>5</v>
      </c>
      <c r="B14" s="16">
        <f t="shared" si="1"/>
        <v>-218606.67000000016</v>
      </c>
      <c r="C14" s="17">
        <f t="shared" si="2"/>
        <v>-0.15973786923988109</v>
      </c>
      <c r="D14" s="16">
        <v>1368533.78</v>
      </c>
      <c r="E14" s="16">
        <v>927126.1</v>
      </c>
      <c r="F14" s="18">
        <v>1498084.1099999999</v>
      </c>
      <c r="G14" s="18">
        <v>1149927.1099999999</v>
      </c>
      <c r="H14" s="18"/>
      <c r="I14" s="14"/>
      <c r="J14" s="15"/>
      <c r="K14" s="15"/>
    </row>
    <row r="15" spans="1:11" x14ac:dyDescent="0.45">
      <c r="A15" s="3" t="s">
        <v>6</v>
      </c>
      <c r="B15" s="16">
        <f t="shared" si="1"/>
        <v>-31800</v>
      </c>
      <c r="C15" s="17">
        <f t="shared" si="2"/>
        <v>-0.10176879282369999</v>
      </c>
      <c r="D15" s="16">
        <v>312473</v>
      </c>
      <c r="E15" s="16">
        <v>301675</v>
      </c>
      <c r="F15" s="18">
        <v>291323</v>
      </c>
      <c r="G15" s="18">
        <v>280673</v>
      </c>
      <c r="H15" s="18"/>
      <c r="I15" s="14"/>
      <c r="K15" s="15"/>
    </row>
    <row r="16" spans="1:11" x14ac:dyDescent="0.45">
      <c r="A16" s="3" t="s">
        <v>7</v>
      </c>
      <c r="B16" s="16">
        <f t="shared" si="1"/>
        <v>-2983744</v>
      </c>
      <c r="C16" s="17">
        <f t="shared" si="2"/>
        <v>-9.1881473692191018E-2</v>
      </c>
      <c r="D16" s="16">
        <v>32473837</v>
      </c>
      <c r="E16" s="16">
        <v>31960884</v>
      </c>
      <c r="F16" s="18">
        <v>31768361</v>
      </c>
      <c r="G16" s="18">
        <v>29490093</v>
      </c>
      <c r="H16" s="18"/>
      <c r="I16" s="14"/>
      <c r="K16" s="15"/>
    </row>
    <row r="17" spans="1:11" x14ac:dyDescent="0.45">
      <c r="A17" s="3" t="s">
        <v>8</v>
      </c>
      <c r="B17" s="16">
        <f t="shared" si="1"/>
        <v>-231215.22000000067</v>
      </c>
      <c r="C17" s="17">
        <f t="shared" si="2"/>
        <v>-1.9584557894664512E-2</v>
      </c>
      <c r="D17" s="16">
        <v>11805996.4</v>
      </c>
      <c r="E17" s="16">
        <v>11621916.810000001</v>
      </c>
      <c r="F17" s="18">
        <v>11612522.83</v>
      </c>
      <c r="G17" s="18">
        <v>11574781.18</v>
      </c>
      <c r="H17" s="18"/>
      <c r="I17" s="14"/>
      <c r="K17" s="15"/>
    </row>
    <row r="18" spans="1:11" x14ac:dyDescent="0.45">
      <c r="A18" s="3" t="s">
        <v>9</v>
      </c>
      <c r="B18" s="16">
        <f t="shared" si="1"/>
        <v>6734500</v>
      </c>
      <c r="C18" s="17">
        <f t="shared" si="2"/>
        <v>0.52342565623274306</v>
      </c>
      <c r="D18" s="16">
        <v>12866201.57</v>
      </c>
      <c r="E18" s="16">
        <v>14097871.75</v>
      </c>
      <c r="F18" s="18">
        <v>15062551.83</v>
      </c>
      <c r="G18" s="18">
        <v>19600701.57</v>
      </c>
      <c r="H18" s="18"/>
      <c r="I18" s="14"/>
      <c r="K18" s="15"/>
    </row>
    <row r="19" spans="1:11" x14ac:dyDescent="0.45">
      <c r="A19" s="19" t="s">
        <v>10</v>
      </c>
      <c r="B19" s="11">
        <f t="shared" si="1"/>
        <v>10195322.26</v>
      </c>
      <c r="C19" s="12">
        <f t="shared" si="2"/>
        <v>0.72000395313814081</v>
      </c>
      <c r="D19" s="11">
        <f>SUM(D20:D31)</f>
        <v>14160092.060000001</v>
      </c>
      <c r="E19" s="11">
        <f>SUM(E20:E31)</f>
        <v>15629767.390000001</v>
      </c>
      <c r="F19" s="13">
        <f>SUM(F20:F31)</f>
        <v>30998482.219999999</v>
      </c>
      <c r="G19" s="13">
        <f>SUM(G20:G31)</f>
        <v>24355414.32</v>
      </c>
      <c r="H19" s="13">
        <f>SUM(H20:H31)</f>
        <v>0</v>
      </c>
      <c r="I19" s="14"/>
      <c r="K19" s="15"/>
    </row>
    <row r="20" spans="1:11" x14ac:dyDescent="0.45">
      <c r="A20" s="5" t="s">
        <v>11</v>
      </c>
      <c r="B20" s="16">
        <f t="shared" si="1"/>
        <v>-371016</v>
      </c>
      <c r="C20" s="17">
        <f t="shared" si="2"/>
        <v>-0.81367797286687393</v>
      </c>
      <c r="D20" s="16">
        <v>455974</v>
      </c>
      <c r="E20" s="16">
        <v>401121</v>
      </c>
      <c r="F20" s="18">
        <v>161079</v>
      </c>
      <c r="G20" s="18">
        <v>84958</v>
      </c>
      <c r="H20" s="18"/>
      <c r="I20" s="14"/>
      <c r="K20" s="15"/>
    </row>
    <row r="21" spans="1:11" x14ac:dyDescent="0.45">
      <c r="A21" s="5" t="s">
        <v>12</v>
      </c>
      <c r="B21" s="16">
        <f t="shared" si="1"/>
        <v>-39247</v>
      </c>
      <c r="C21" s="17">
        <f t="shared" si="2"/>
        <v>-4.5022380988434363E-2</v>
      </c>
      <c r="D21" s="16">
        <v>871722</v>
      </c>
      <c r="E21" s="16">
        <v>869572</v>
      </c>
      <c r="F21" s="18">
        <v>675536</v>
      </c>
      <c r="G21" s="18">
        <v>832475</v>
      </c>
      <c r="H21" s="18"/>
      <c r="I21" s="14"/>
      <c r="K21" s="15"/>
    </row>
    <row r="22" spans="1:11" x14ac:dyDescent="0.45">
      <c r="A22" s="7" t="s">
        <v>13</v>
      </c>
      <c r="B22" s="16">
        <f t="shared" si="1"/>
        <v>45090</v>
      </c>
      <c r="C22" s="17">
        <f t="shared" si="2"/>
        <v>2373.1578947368421</v>
      </c>
      <c r="D22" s="16">
        <v>19</v>
      </c>
      <c r="E22" s="16">
        <v>0</v>
      </c>
      <c r="F22" s="18">
        <v>38587</v>
      </c>
      <c r="G22" s="18">
        <v>45109</v>
      </c>
      <c r="H22" s="18"/>
      <c r="I22" s="14"/>
      <c r="K22" s="15"/>
    </row>
    <row r="23" spans="1:11" x14ac:dyDescent="0.45">
      <c r="A23" s="6" t="s">
        <v>14</v>
      </c>
      <c r="B23" s="16">
        <f t="shared" si="1"/>
        <v>-375408</v>
      </c>
      <c r="C23" s="17">
        <f t="shared" si="2"/>
        <v>-1</v>
      </c>
      <c r="D23" s="16">
        <v>375408</v>
      </c>
      <c r="E23" s="16">
        <v>0</v>
      </c>
      <c r="F23" s="16">
        <v>0</v>
      </c>
      <c r="G23" s="16">
        <v>0</v>
      </c>
      <c r="H23" s="16"/>
      <c r="I23" s="14"/>
      <c r="K23" s="15"/>
    </row>
    <row r="24" spans="1:11" x14ac:dyDescent="0.45">
      <c r="A24" s="5" t="s">
        <v>15</v>
      </c>
      <c r="B24" s="16">
        <f t="shared" si="1"/>
        <v>86596</v>
      </c>
      <c r="C24" s="17">
        <f t="shared" si="2"/>
        <v>0.12733657228228257</v>
      </c>
      <c r="D24" s="16">
        <v>680056</v>
      </c>
      <c r="E24" s="16">
        <v>962835</v>
      </c>
      <c r="F24" s="18">
        <v>757251</v>
      </c>
      <c r="G24" s="18">
        <v>766652</v>
      </c>
      <c r="H24" s="18"/>
      <c r="I24" s="14"/>
      <c r="K24" s="15"/>
    </row>
    <row r="25" spans="1:11" x14ac:dyDescent="0.45">
      <c r="A25" s="5" t="s">
        <v>16</v>
      </c>
      <c r="B25" s="16">
        <f t="shared" si="1"/>
        <v>2727835</v>
      </c>
      <c r="C25" s="17">
        <f t="shared" si="2"/>
        <v>2.7657562844156227</v>
      </c>
      <c r="D25" s="16">
        <v>986289</v>
      </c>
      <c r="E25" s="16">
        <v>1595854</v>
      </c>
      <c r="F25" s="18">
        <v>2519294.65</v>
      </c>
      <c r="G25" s="18">
        <v>3714124</v>
      </c>
      <c r="H25" s="18"/>
      <c r="I25" s="14"/>
      <c r="K25" s="15"/>
    </row>
    <row r="26" spans="1:11" x14ac:dyDescent="0.45">
      <c r="A26" s="5" t="s">
        <v>17</v>
      </c>
      <c r="B26" s="16">
        <f t="shared" si="1"/>
        <v>5123257</v>
      </c>
      <c r="C26" s="17">
        <f t="shared" si="2"/>
        <v>2.8030388165565223</v>
      </c>
      <c r="D26" s="16">
        <v>1827751</v>
      </c>
      <c r="E26" s="16">
        <v>1668916</v>
      </c>
      <c r="F26" s="16">
        <v>15374482</v>
      </c>
      <c r="G26" s="21">
        <v>6951008</v>
      </c>
      <c r="H26" s="18"/>
      <c r="I26" s="14"/>
      <c r="K26" s="15"/>
    </row>
    <row r="27" spans="1:11" x14ac:dyDescent="0.45">
      <c r="A27" s="5" t="s">
        <v>18</v>
      </c>
      <c r="B27" s="16">
        <f t="shared" si="1"/>
        <v>1177390</v>
      </c>
      <c r="C27" s="17">
        <f t="shared" si="2"/>
        <v>0.65307406135753365</v>
      </c>
      <c r="D27" s="16">
        <v>1802843</v>
      </c>
      <c r="E27" s="16">
        <v>3164235</v>
      </c>
      <c r="F27" s="18">
        <v>2366387.37</v>
      </c>
      <c r="G27" s="18">
        <v>2980233</v>
      </c>
      <c r="H27" s="18"/>
      <c r="I27" s="14"/>
      <c r="K27" s="15"/>
    </row>
    <row r="28" spans="1:11" x14ac:dyDescent="0.45">
      <c r="A28" s="5" t="s">
        <v>19</v>
      </c>
      <c r="B28" s="16">
        <f t="shared" si="1"/>
        <v>141307</v>
      </c>
      <c r="C28" s="17">
        <f t="shared" si="2"/>
        <v>9.5606901217861981</v>
      </c>
      <c r="D28" s="16">
        <v>14780</v>
      </c>
      <c r="E28" s="16">
        <v>108</v>
      </c>
      <c r="F28" s="18">
        <v>56472</v>
      </c>
      <c r="G28" s="18">
        <v>156087</v>
      </c>
      <c r="H28" s="18"/>
      <c r="I28" s="14"/>
      <c r="K28" s="15"/>
    </row>
    <row r="29" spans="1:11" x14ac:dyDescent="0.45">
      <c r="A29" s="5" t="s">
        <v>20</v>
      </c>
      <c r="B29" s="16">
        <f t="shared" si="1"/>
        <v>-1227627.69</v>
      </c>
      <c r="C29" s="17">
        <f t="shared" si="2"/>
        <v>-0.6270013384307318</v>
      </c>
      <c r="D29" s="16">
        <v>1957934.72</v>
      </c>
      <c r="E29" s="16">
        <v>1696492</v>
      </c>
      <c r="F29" s="18">
        <v>1909106.52</v>
      </c>
      <c r="G29" s="18">
        <v>730307.03</v>
      </c>
      <c r="H29" s="18"/>
      <c r="I29" s="14"/>
      <c r="K29" s="15"/>
    </row>
    <row r="30" spans="1:11" x14ac:dyDescent="0.45">
      <c r="A30" s="5" t="s">
        <v>21</v>
      </c>
      <c r="B30" s="16">
        <f t="shared" si="1"/>
        <v>829728.95000000019</v>
      </c>
      <c r="C30" s="17">
        <f t="shared" si="2"/>
        <v>0.38392610822718254</v>
      </c>
      <c r="D30" s="16">
        <v>2161168.34</v>
      </c>
      <c r="E30" s="16">
        <v>1405583.3900000001</v>
      </c>
      <c r="F30" s="18">
        <v>3494034.6799999997</v>
      </c>
      <c r="G30" s="18">
        <v>2990897.29</v>
      </c>
      <c r="H30" s="18"/>
      <c r="I30" s="14"/>
      <c r="K30" s="15"/>
    </row>
    <row r="31" spans="1:11" x14ac:dyDescent="0.45">
      <c r="A31" s="5" t="s">
        <v>22</v>
      </c>
      <c r="B31" s="16">
        <f t="shared" si="1"/>
        <v>2077417</v>
      </c>
      <c r="C31" s="17">
        <f t="shared" si="2"/>
        <v>0.68648912296725828</v>
      </c>
      <c r="D31" s="16">
        <v>3026147</v>
      </c>
      <c r="E31" s="16">
        <v>3865051</v>
      </c>
      <c r="F31" s="18">
        <v>3646252</v>
      </c>
      <c r="G31" s="18">
        <v>5103564</v>
      </c>
      <c r="H31" s="18"/>
      <c r="I31" s="14"/>
      <c r="K31" s="15"/>
    </row>
    <row r="32" spans="1:11" x14ac:dyDescent="0.45">
      <c r="A32" s="20" t="s">
        <v>23</v>
      </c>
      <c r="B32" s="11">
        <f t="shared" si="1"/>
        <v>-5528089.6699999869</v>
      </c>
      <c r="C32" s="12">
        <f t="shared" si="2"/>
        <v>-2.5961422887052055E-2</v>
      </c>
      <c r="D32" s="11">
        <f>SUM(D33:D42)</f>
        <v>212934772.25999999</v>
      </c>
      <c r="E32" s="11">
        <f>SUM(E33:E42)</f>
        <v>214098594.75999999</v>
      </c>
      <c r="F32" s="13">
        <f t="shared" ref="F32:H32" si="3">SUM(F33:F42)</f>
        <v>200981839.27000001</v>
      </c>
      <c r="G32" s="13">
        <f t="shared" si="3"/>
        <v>207406682.59</v>
      </c>
      <c r="H32" s="13">
        <f t="shared" si="3"/>
        <v>0</v>
      </c>
      <c r="I32" s="14"/>
      <c r="K32" s="15"/>
    </row>
    <row r="33" spans="1:11" x14ac:dyDescent="0.45">
      <c r="A33" s="5" t="s">
        <v>24</v>
      </c>
      <c r="B33" s="21">
        <f t="shared" si="1"/>
        <v>2258558</v>
      </c>
      <c r="C33" s="22">
        <f t="shared" si="2"/>
        <v>6.0761416638445587E-2</v>
      </c>
      <c r="D33" s="21">
        <v>37170924</v>
      </c>
      <c r="E33" s="21">
        <v>38481545</v>
      </c>
      <c r="F33" s="23">
        <v>37667850</v>
      </c>
      <c r="G33" s="23">
        <v>39429482</v>
      </c>
      <c r="H33" s="23"/>
      <c r="I33" s="14"/>
      <c r="K33" s="15"/>
    </row>
    <row r="34" spans="1:11" x14ac:dyDescent="0.45">
      <c r="A34" s="5" t="s">
        <v>25</v>
      </c>
      <c r="B34" s="21">
        <f t="shared" si="1"/>
        <v>-1286301</v>
      </c>
      <c r="C34" s="22">
        <f t="shared" si="2"/>
        <v>-0.4105808678976316</v>
      </c>
      <c r="D34" s="21">
        <v>3132881</v>
      </c>
      <c r="E34" s="21">
        <v>1837680</v>
      </c>
      <c r="F34" s="23">
        <v>3049758</v>
      </c>
      <c r="G34" s="23">
        <v>1846580</v>
      </c>
      <c r="H34" s="23"/>
      <c r="I34" s="14"/>
      <c r="K34" s="15"/>
    </row>
    <row r="35" spans="1:11" x14ac:dyDescent="0.45">
      <c r="A35" s="4" t="s">
        <v>26</v>
      </c>
      <c r="B35" s="21">
        <f t="shared" si="1"/>
        <v>0</v>
      </c>
      <c r="C35" s="22">
        <v>0</v>
      </c>
      <c r="D35" s="21">
        <v>0</v>
      </c>
      <c r="E35" s="21">
        <v>0</v>
      </c>
      <c r="F35" s="21">
        <v>0</v>
      </c>
      <c r="G35" s="21">
        <v>0</v>
      </c>
      <c r="H35" s="21"/>
      <c r="I35" s="14"/>
      <c r="K35" s="15"/>
    </row>
    <row r="36" spans="1:11" x14ac:dyDescent="0.45">
      <c r="A36" s="4" t="s">
        <v>27</v>
      </c>
      <c r="B36" s="21">
        <f t="shared" si="1"/>
        <v>0</v>
      </c>
      <c r="C36" s="22">
        <v>0</v>
      </c>
      <c r="D36" s="21">
        <v>0</v>
      </c>
      <c r="E36" s="21">
        <v>0</v>
      </c>
      <c r="F36" s="21">
        <v>0</v>
      </c>
      <c r="G36" s="21">
        <v>0</v>
      </c>
      <c r="H36" s="21"/>
      <c r="I36" s="14"/>
      <c r="K36" s="15"/>
    </row>
    <row r="37" spans="1:11" x14ac:dyDescent="0.45">
      <c r="A37" s="4" t="s">
        <v>28</v>
      </c>
      <c r="B37" s="21">
        <f t="shared" si="1"/>
        <v>-927029.40000000596</v>
      </c>
      <c r="C37" s="22">
        <f t="shared" si="2"/>
        <v>-6.3092985107507937E-3</v>
      </c>
      <c r="D37" s="21">
        <v>146930660.90000001</v>
      </c>
      <c r="E37" s="21">
        <v>161472185.5</v>
      </c>
      <c r="F37" s="23">
        <v>140539945.93000001</v>
      </c>
      <c r="G37" s="23">
        <v>146003631.5</v>
      </c>
      <c r="H37" s="21"/>
      <c r="I37" s="14"/>
      <c r="K37" s="15"/>
    </row>
    <row r="38" spans="1:11" x14ac:dyDescent="0.45">
      <c r="A38" s="4" t="s">
        <v>29</v>
      </c>
      <c r="B38" s="21">
        <f t="shared" si="1"/>
        <v>0</v>
      </c>
      <c r="C38" s="22">
        <v>0</v>
      </c>
      <c r="D38" s="21">
        <v>0</v>
      </c>
      <c r="E38" s="21">
        <v>0</v>
      </c>
      <c r="F38" s="21">
        <v>0</v>
      </c>
      <c r="G38" s="21">
        <v>0</v>
      </c>
      <c r="H38" s="21"/>
      <c r="I38" s="14"/>
      <c r="K38" s="15"/>
    </row>
    <row r="39" spans="1:11" x14ac:dyDescent="0.45">
      <c r="A39" s="4" t="s">
        <v>30</v>
      </c>
      <c r="B39" s="21">
        <f t="shared" si="1"/>
        <v>-6600159.2699999996</v>
      </c>
      <c r="C39" s="22">
        <f t="shared" si="2"/>
        <v>-0.27131414836386125</v>
      </c>
      <c r="D39" s="21">
        <v>24326631.359999999</v>
      </c>
      <c r="E39" s="21">
        <v>10961367.26</v>
      </c>
      <c r="F39" s="23">
        <v>18378177.34</v>
      </c>
      <c r="G39" s="23">
        <v>17726472.09</v>
      </c>
      <c r="H39" s="21"/>
      <c r="I39" s="14"/>
      <c r="K39" s="15"/>
    </row>
    <row r="40" spans="1:11" x14ac:dyDescent="0.45">
      <c r="A40" s="4" t="s">
        <v>31</v>
      </c>
      <c r="B40" s="21">
        <f t="shared" si="1"/>
        <v>-198985</v>
      </c>
      <c r="C40" s="22">
        <f t="shared" si="2"/>
        <v>-0.831161290861549</v>
      </c>
      <c r="D40" s="21">
        <v>239406</v>
      </c>
      <c r="E40" s="21">
        <v>211548</v>
      </c>
      <c r="F40" s="23">
        <v>211839</v>
      </c>
      <c r="G40" s="23">
        <v>40421</v>
      </c>
      <c r="H40" s="21"/>
      <c r="I40" s="14"/>
      <c r="K40" s="15"/>
    </row>
    <row r="41" spans="1:11" x14ac:dyDescent="0.45">
      <c r="A41" s="4" t="s">
        <v>32</v>
      </c>
      <c r="B41" s="21">
        <f t="shared" si="1"/>
        <v>1225827</v>
      </c>
      <c r="C41" s="22">
        <f t="shared" si="2"/>
        <v>1.0807198292468541</v>
      </c>
      <c r="D41" s="21">
        <v>1134269</v>
      </c>
      <c r="E41" s="21">
        <v>1134269</v>
      </c>
      <c r="F41" s="23">
        <v>1134269</v>
      </c>
      <c r="G41" s="23">
        <v>2360096</v>
      </c>
      <c r="H41" s="21"/>
      <c r="I41" s="14"/>
      <c r="K41" s="15"/>
    </row>
    <row r="42" spans="1:11" x14ac:dyDescent="0.45">
      <c r="A42" s="4" t="s">
        <v>33</v>
      </c>
      <c r="B42" s="21">
        <f t="shared" si="1"/>
        <v>0</v>
      </c>
      <c r="C42" s="22">
        <v>0</v>
      </c>
      <c r="D42" s="21">
        <v>0</v>
      </c>
      <c r="E42" s="21">
        <v>0</v>
      </c>
      <c r="F42" s="21">
        <v>0</v>
      </c>
      <c r="G42" s="21">
        <v>0</v>
      </c>
      <c r="H42" s="21"/>
      <c r="I42" s="14"/>
      <c r="K42" s="15"/>
    </row>
    <row r="43" spans="1:11" x14ac:dyDescent="0.45">
      <c r="A43" s="2" t="s">
        <v>34</v>
      </c>
      <c r="B43" s="11">
        <f t="shared" si="1"/>
        <v>4667232.5900000036</v>
      </c>
      <c r="C43" s="12">
        <f t="shared" si="2"/>
        <v>2.0551907256799007E-2</v>
      </c>
      <c r="D43" s="11">
        <f>D19+D32</f>
        <v>227094864.31999999</v>
      </c>
      <c r="E43" s="11">
        <f>E19+E32</f>
        <v>229728362.14999998</v>
      </c>
      <c r="F43" s="13">
        <f>F19+F32</f>
        <v>231980321.49000001</v>
      </c>
      <c r="G43" s="13">
        <f>G19+G32</f>
        <v>231762096.91</v>
      </c>
      <c r="H43" s="13">
        <f>H19+H32</f>
        <v>0</v>
      </c>
      <c r="I43" s="14"/>
      <c r="K43" s="15"/>
    </row>
    <row r="44" spans="1:11" x14ac:dyDescent="0.45">
      <c r="D44" s="24"/>
      <c r="E44" s="24"/>
      <c r="F44" s="24"/>
    </row>
    <row r="45" spans="1:11" x14ac:dyDescent="0.45">
      <c r="D45" s="14"/>
      <c r="E45" s="14"/>
      <c r="F45" s="14"/>
      <c r="G45" s="14"/>
      <c r="H45" s="14"/>
    </row>
    <row r="46" spans="1:11" ht="99.75" customHeight="1" x14ac:dyDescent="0.45">
      <c r="A46" s="27" t="s">
        <v>35</v>
      </c>
      <c r="B46" s="27"/>
      <c r="C46" s="27"/>
      <c r="D46" s="27"/>
      <c r="E46" s="27"/>
      <c r="F46" s="27"/>
      <c r="G46" s="27"/>
      <c r="H46" s="27"/>
    </row>
  </sheetData>
  <mergeCells count="6">
    <mergeCell ref="E8:H8"/>
    <mergeCell ref="A2:H6"/>
    <mergeCell ref="A46:H46"/>
    <mergeCell ref="A8:A9"/>
    <mergeCell ref="B8:B9"/>
    <mergeCell ref="C8:C9"/>
  </mergeCells>
  <printOptions horizontalCentered="1"/>
  <pageMargins left="0.70866141732283472" right="0.70866141732283472" top="0.74803149606299213" bottom="0.74803149606299213" header="0.31496062992125984" footer="0.31496062992125984"/>
  <pageSetup scale="75"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VASQUEZ, JOEL</dc:creator>
  <cp:lastModifiedBy>VASQUEZ, JOEL</cp:lastModifiedBy>
  <cp:lastPrinted>2023-03-16T14:29:29Z</cp:lastPrinted>
  <dcterms:created xsi:type="dcterms:W3CDTF">2019-01-11T15:00:31Z</dcterms:created>
  <dcterms:modified xsi:type="dcterms:W3CDTF">2025-11-26T14:22:52Z</dcterms:modified>
</cp:coreProperties>
</file>