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C:\Users\jrvasquez\OneDrive - Superintendencia de Bancos\Documents\ESTADISTICA\Estadisticas Financieras - EMPRESAS FIDUCIARIAS\Estadisticas Financieras - 2024\Diciembre 2024\Estadisticas Financiera 2024\ES\"/>
    </mc:Choice>
  </mc:AlternateContent>
  <xr:revisionPtr revIDLastSave="0" documentId="13_ncr:1_{9FE1804A-2773-461D-BE12-523F4A9CD63B}" xr6:coauthVersionLast="47" xr6:coauthVersionMax="47" xr10:uidLastSave="{00000000-0000-0000-0000-000000000000}"/>
  <bookViews>
    <workbookView xWindow="-110" yWindow="-110" windowWidth="19420" windowHeight="12300" xr2:uid="{00000000-000D-0000-FFFF-FFFF00000000}"/>
  </bookViews>
  <sheets>
    <sheet name="Hoja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B42" i="1" l="1"/>
  <c r="C41" i="1"/>
  <c r="B41" i="1"/>
  <c r="C40" i="1"/>
  <c r="B40" i="1"/>
  <c r="C39" i="1"/>
  <c r="B39" i="1"/>
  <c r="B38" i="1"/>
  <c r="C37" i="1"/>
  <c r="B37" i="1"/>
  <c r="B36" i="1"/>
  <c r="B35" i="1"/>
  <c r="C34" i="1"/>
  <c r="B34" i="1"/>
  <c r="C33" i="1"/>
  <c r="B33" i="1"/>
  <c r="C31" i="1"/>
  <c r="B31" i="1"/>
  <c r="C30" i="1"/>
  <c r="B30" i="1"/>
  <c r="C29" i="1"/>
  <c r="B29" i="1"/>
  <c r="C28" i="1"/>
  <c r="B28" i="1"/>
  <c r="C27" i="1"/>
  <c r="B27" i="1"/>
  <c r="C26" i="1"/>
  <c r="B26" i="1"/>
  <c r="C25" i="1"/>
  <c r="B25" i="1"/>
  <c r="C24" i="1"/>
  <c r="B24" i="1"/>
  <c r="B23" i="1"/>
  <c r="C22" i="1"/>
  <c r="B22" i="1"/>
  <c r="C21" i="1"/>
  <c r="B21" i="1"/>
  <c r="C20" i="1"/>
  <c r="B20" i="1"/>
  <c r="C18" i="1"/>
  <c r="B18" i="1"/>
  <c r="C17" i="1"/>
  <c r="B17" i="1"/>
  <c r="C16" i="1"/>
  <c r="B16" i="1"/>
  <c r="C15" i="1"/>
  <c r="B15" i="1"/>
  <c r="C14" i="1"/>
  <c r="B14" i="1"/>
  <c r="C13" i="1"/>
  <c r="B13" i="1"/>
  <c r="C12" i="1"/>
  <c r="B12" i="1"/>
  <c r="C11" i="1"/>
  <c r="B11" i="1"/>
  <c r="H32" i="1" l="1"/>
  <c r="H19" i="1"/>
  <c r="H10" i="1"/>
  <c r="B32" i="1" l="1"/>
  <c r="C32" i="1"/>
  <c r="C19" i="1"/>
  <c r="B19" i="1"/>
  <c r="C10" i="1"/>
  <c r="B10" i="1"/>
  <c r="H43" i="1"/>
  <c r="G32" i="1"/>
  <c r="G19" i="1"/>
  <c r="G10" i="1"/>
  <c r="C43" i="1" l="1"/>
  <c r="B43" i="1"/>
  <c r="G43" i="1"/>
  <c r="F32" i="1"/>
  <c r="E32" i="1"/>
  <c r="F19" i="1"/>
  <c r="E19" i="1"/>
  <c r="F10" i="1"/>
  <c r="E10" i="1"/>
  <c r="D32" i="1"/>
  <c r="D19" i="1"/>
  <c r="D10" i="1"/>
  <c r="E43" i="1" l="1"/>
  <c r="F43" i="1"/>
  <c r="D43" i="1"/>
</calcChain>
</file>

<file path=xl/sharedStrings.xml><?xml version="1.0" encoding="utf-8"?>
<sst xmlns="http://schemas.openxmlformats.org/spreadsheetml/2006/main" count="44" uniqueCount="43">
  <si>
    <t>Detalle de cuentas completo</t>
  </si>
  <si>
    <t>TOTAL DE ACTIVO</t>
  </si>
  <si>
    <t>Caja, Efectivo y Equivalente de Efectivo</t>
  </si>
  <si>
    <t xml:space="preserve">Depósitos en Bancos </t>
  </si>
  <si>
    <t>Cuentas por Cobrar Neto</t>
  </si>
  <si>
    <t>Gastos e Impuestos Pagados por Anticipado</t>
  </si>
  <si>
    <t xml:space="preserve"> Prestamos Neto</t>
  </si>
  <si>
    <t>Inversiones en Valores Neto</t>
  </si>
  <si>
    <t>Activo Fijo (Neto)</t>
  </si>
  <si>
    <t>Activos Varios</t>
  </si>
  <si>
    <t xml:space="preserve">PASIVOS </t>
  </si>
  <si>
    <t xml:space="preserve">Cuentas por pagar -  Proveedores </t>
  </si>
  <si>
    <t>Cuentas por pagar - Relacionadas</t>
  </si>
  <si>
    <t xml:space="preserve">Depositos por pagar </t>
  </si>
  <si>
    <t>Utilidades a socios por pagar</t>
  </si>
  <si>
    <t>Gastos acumulados por pagar</t>
  </si>
  <si>
    <t>Impuestos  por pagar</t>
  </si>
  <si>
    <t>Financiamientos recibidos</t>
  </si>
  <si>
    <t>Ingresos diferidos</t>
  </si>
  <si>
    <t xml:space="preserve">Intereses acumulados por pagar </t>
  </si>
  <si>
    <t>Provisión para prestaciones laborales</t>
  </si>
  <si>
    <t>Otras cuentas por pagar</t>
  </si>
  <si>
    <t>Otros pasivos</t>
  </si>
  <si>
    <t>FONDOS DE CAPITAL</t>
  </si>
  <si>
    <t>Capital Pagado</t>
  </si>
  <si>
    <t>Otras Reservas</t>
  </si>
  <si>
    <t>Ganancia o Perdida por Cobertura de Flujo de Efectivo</t>
  </si>
  <si>
    <t>Ganancia (Perdida) en Conversión de Moneda</t>
  </si>
  <si>
    <t>Resultados Acumulados de Períodos (Años Fiscales) Anteriores</t>
  </si>
  <si>
    <t>Reorganización de entidades bajo control común</t>
  </si>
  <si>
    <t>Resultados del Período</t>
  </si>
  <si>
    <t>Ganancia o Pérdida en Valores Disp. para la Venta</t>
  </si>
  <si>
    <t>Superávit por revaluación</t>
  </si>
  <si>
    <t>Participación no controladora</t>
  </si>
  <si>
    <t>TOTAL DE PASIVO Y CAPITAL</t>
  </si>
  <si>
    <r>
      <rPr>
        <b/>
        <u/>
        <sz val="11"/>
        <color theme="1"/>
        <rFont val="Calibri"/>
        <family val="2"/>
        <scheme val="minor"/>
      </rPr>
      <t>Nota:</t>
    </r>
    <r>
      <rPr>
        <sz val="11"/>
        <color theme="1"/>
        <rFont val="Calibri"/>
        <family val="2"/>
        <scheme val="minor"/>
      </rPr>
      <t xml:space="preserve">
•La publicación de la información financiera consolidada de las empresas fiduciarias, no incluye la información de los bancos con licencia fiduciaria y bancos oficiales.
•El patrimonio administrado en fideicomiso, no forman parte de los bienes de las empresas fiduciarias. Es decir, cada fideicomiso lleva una contabilidad separada al de la empresa de acuerdo a lo establecido en el artículo 29 de la Ley 21 del 10 de mayo de 2017. 
</t>
    </r>
  </si>
  <si>
    <t>VARIACION ABSOLUTA</t>
  </si>
  <si>
    <t>%</t>
  </si>
  <si>
    <t xml:space="preserve">Al 31 de Diciembre </t>
  </si>
  <si>
    <t xml:space="preserve">Al 31 de Marzo </t>
  </si>
  <si>
    <t>Al 30 de Junio</t>
  </si>
  <si>
    <t xml:space="preserve">Al 30 de Septiembre </t>
  </si>
  <si>
    <t>CENTRO FIDUCIARIO INTERNACIONAL
BALANCE DE SITUACION CONSOLIDADO DE LAS OTRAS EMPRESAS FIDUCIARIAS
DE DICIEMBRE 2023 A DICIEMBRE 2024
(EN BALBOAS)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</si>
</sst>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_(* #,##0_);_(* \(#,##0\);_(* &quot;-&quot;??_);_(@_)"/>
    <numFmt numFmtId="165" formatCode="#,##0.0%;\(#,##0.0%\)"/>
  </numFmts>
  <fonts count="11"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i/>
      <sz val="9"/>
      <color theme="1"/>
      <name val="Calibri"/>
      <family val="2"/>
      <scheme val="minor"/>
    </font>
    <font>
      <b/>
      <sz val="9"/>
      <color theme="1"/>
      <name val="Calibri"/>
      <family val="2"/>
      <scheme val="minor"/>
    </font>
    <font>
      <sz val="9"/>
      <color theme="1"/>
      <name val="Calibri"/>
      <family val="2"/>
      <scheme val="minor"/>
    </font>
    <font>
      <i/>
      <sz val="9"/>
      <color theme="1"/>
      <name val="Calibri"/>
      <family val="2"/>
      <scheme val="minor"/>
    </font>
    <font>
      <b/>
      <sz val="9"/>
      <name val="Calibri"/>
      <family val="2"/>
      <scheme val="minor"/>
    </font>
    <font>
      <b/>
      <u/>
      <sz val="11"/>
      <color theme="1"/>
      <name val="Calibri"/>
      <family val="2"/>
      <scheme val="minor"/>
    </font>
    <font>
      <sz val="11"/>
      <name val="Calibri"/>
      <family val="2"/>
      <scheme val="minor"/>
    </font>
  </fonts>
  <fills count="6">
    <fill>
      <patternFill patternType="none"/>
    </fill>
    <fill>
      <patternFill patternType="gray125"/>
    </fill>
    <fill>
      <patternFill patternType="solid">
        <fgColor theme="4" tint="-0.249977111117893"/>
        <bgColor indexed="64"/>
      </patternFill>
    </fill>
    <fill>
      <patternFill patternType="solid">
        <fgColor theme="0" tint="-0.14999847407452621"/>
        <bgColor indexed="64"/>
      </patternFill>
    </fill>
    <fill>
      <patternFill patternType="solid">
        <fgColor rgb="FFFFFFFF"/>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30">
    <xf numFmtId="0" fontId="0" fillId="0" borderId="0" xfId="0"/>
    <xf numFmtId="0" fontId="0" fillId="0" borderId="0" xfId="0" applyAlignment="1">
      <alignment horizontal="center" vertical="center" wrapText="1"/>
    </xf>
    <xf numFmtId="0" fontId="5" fillId="3" borderId="1" xfId="0" applyFont="1" applyFill="1" applyBorder="1" applyAlignment="1">
      <alignment vertical="center"/>
    </xf>
    <xf numFmtId="0" fontId="6" fillId="4" borderId="1" xfId="0" applyFont="1" applyFill="1" applyBorder="1" applyAlignment="1">
      <alignment vertical="center"/>
    </xf>
    <xf numFmtId="0" fontId="6" fillId="5" borderId="1" xfId="0" applyFont="1" applyFill="1" applyBorder="1" applyAlignment="1">
      <alignment vertical="center"/>
    </xf>
    <xf numFmtId="0" fontId="6" fillId="5" borderId="1" xfId="0" applyFont="1" applyFill="1" applyBorder="1" applyAlignment="1">
      <alignment horizontal="left" vertical="center"/>
    </xf>
    <xf numFmtId="0" fontId="7" fillId="5" borderId="1" xfId="0" applyFont="1" applyFill="1" applyBorder="1" applyAlignment="1">
      <alignment horizontal="left" vertical="center"/>
    </xf>
    <xf numFmtId="0" fontId="6" fillId="0" borderId="1" xfId="0" applyFont="1" applyBorder="1" applyAlignment="1">
      <alignment horizontal="left" vertical="center"/>
    </xf>
    <xf numFmtId="0" fontId="4" fillId="0" borderId="1" xfId="0" applyFont="1" applyBorder="1" applyAlignment="1">
      <alignment horizontal="center" vertical="center" wrapText="1"/>
    </xf>
    <xf numFmtId="0" fontId="0" fillId="0" borderId="0" xfId="0" applyAlignment="1">
      <alignment vertical="center"/>
    </xf>
    <xf numFmtId="14" fontId="0" fillId="0" borderId="0" xfId="0" applyNumberFormat="1" applyAlignment="1">
      <alignment vertical="center"/>
    </xf>
    <xf numFmtId="37" fontId="3" fillId="3" borderId="1" xfId="1" applyNumberFormat="1" applyFont="1" applyFill="1" applyBorder="1" applyAlignment="1">
      <alignment vertical="center"/>
    </xf>
    <xf numFmtId="165" fontId="3" fillId="3" borderId="1" xfId="2" applyNumberFormat="1" applyFont="1" applyFill="1" applyBorder="1" applyAlignment="1">
      <alignment horizontal="right" vertical="center"/>
    </xf>
    <xf numFmtId="164" fontId="3" fillId="3" borderId="1" xfId="1" applyNumberFormat="1" applyFont="1" applyFill="1" applyBorder="1" applyAlignment="1">
      <alignment vertical="center"/>
    </xf>
    <xf numFmtId="37" fontId="1" fillId="5" borderId="1" xfId="1" applyNumberFormat="1" applyFont="1" applyFill="1" applyBorder="1" applyAlignment="1">
      <alignment vertical="center"/>
    </xf>
    <xf numFmtId="165" fontId="1" fillId="5" borderId="1" xfId="2" applyNumberFormat="1" applyFont="1" applyFill="1" applyBorder="1" applyAlignment="1">
      <alignment horizontal="right" vertical="center"/>
    </xf>
    <xf numFmtId="164" fontId="1" fillId="5" borderId="1" xfId="1" applyNumberFormat="1" applyFont="1" applyFill="1" applyBorder="1" applyAlignment="1">
      <alignment vertical="center"/>
    </xf>
    <xf numFmtId="37" fontId="0" fillId="0" borderId="0" xfId="0" applyNumberFormat="1" applyAlignment="1">
      <alignment vertical="center"/>
    </xf>
    <xf numFmtId="0" fontId="5" fillId="3" borderId="1" xfId="0" applyFont="1" applyFill="1" applyBorder="1" applyAlignment="1">
      <alignment horizontal="left" vertical="center"/>
    </xf>
    <xf numFmtId="37" fontId="1" fillId="0" borderId="1" xfId="1" applyNumberFormat="1" applyFont="1" applyFill="1" applyBorder="1" applyAlignment="1">
      <alignment vertical="center"/>
    </xf>
    <xf numFmtId="164" fontId="1" fillId="0" borderId="1" xfId="1" applyNumberFormat="1" applyFont="1" applyFill="1" applyBorder="1" applyAlignment="1">
      <alignment vertical="center"/>
    </xf>
    <xf numFmtId="0" fontId="8" fillId="3" borderId="1" xfId="0" applyFont="1" applyFill="1" applyBorder="1" applyAlignment="1">
      <alignment horizontal="left" vertical="center"/>
    </xf>
    <xf numFmtId="37" fontId="10" fillId="5" borderId="1" xfId="1" applyNumberFormat="1" applyFont="1" applyFill="1" applyBorder="1" applyAlignment="1">
      <alignment vertical="center"/>
    </xf>
    <xf numFmtId="165" fontId="10" fillId="5" borderId="1" xfId="2" applyNumberFormat="1" applyFont="1" applyFill="1" applyBorder="1" applyAlignment="1">
      <alignment horizontal="right" vertical="center"/>
    </xf>
    <xf numFmtId="164" fontId="10" fillId="5" borderId="1" xfId="1" applyNumberFormat="1" applyFont="1" applyFill="1" applyBorder="1" applyAlignment="1">
      <alignment vertical="center"/>
    </xf>
    <xf numFmtId="0" fontId="0" fillId="0" borderId="0" xfId="0" applyAlignment="1">
      <alignment horizontal="justify" vertical="center" wrapText="1"/>
    </xf>
    <xf numFmtId="0" fontId="2" fillId="2" borderId="0" xfId="0" applyFont="1" applyFill="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164" fontId="0" fillId="0" borderId="0" xfId="0" applyNumberFormat="1" applyAlignment="1">
      <alignment vertical="center"/>
    </xf>
  </cellXfs>
  <cellStyles count="3">
    <cellStyle name="Millares" xfId="1" builtinId="3"/>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46"/>
  <sheetViews>
    <sheetView tabSelected="1" workbookViewId="0">
      <selection activeCell="I35" sqref="I35"/>
    </sheetView>
  </sheetViews>
  <sheetFormatPr baseColWidth="10" defaultColWidth="9.1796875" defaultRowHeight="14.5" x14ac:dyDescent="0.35"/>
  <cols>
    <col min="1" max="1" width="45.81640625" style="9" bestFit="1" customWidth="1"/>
    <col min="2" max="8" width="15.7265625" style="9" customWidth="1"/>
    <col min="9" max="16384" width="9.1796875" style="9"/>
  </cols>
  <sheetData>
    <row r="1" spans="1:10" x14ac:dyDescent="0.35">
      <c r="B1" s="10"/>
      <c r="C1" s="10"/>
      <c r="D1" s="10"/>
      <c r="E1" s="10"/>
      <c r="F1" s="10"/>
      <c r="G1" s="10"/>
      <c r="H1" s="10"/>
    </row>
    <row r="2" spans="1:10" ht="15" customHeight="1" x14ac:dyDescent="0.35">
      <c r="A2" s="26" t="s">
        <v>42</v>
      </c>
      <c r="B2" s="26"/>
      <c r="C2" s="26"/>
      <c r="D2" s="26"/>
      <c r="E2" s="26"/>
      <c r="F2" s="26"/>
      <c r="G2" s="26"/>
      <c r="H2" s="26"/>
    </row>
    <row r="3" spans="1:10" x14ac:dyDescent="0.35">
      <c r="A3" s="26"/>
      <c r="B3" s="26"/>
      <c r="C3" s="26"/>
      <c r="D3" s="26"/>
      <c r="E3" s="26"/>
      <c r="F3" s="26"/>
      <c r="G3" s="26"/>
      <c r="H3" s="26"/>
    </row>
    <row r="4" spans="1:10" x14ac:dyDescent="0.35">
      <c r="A4" s="26"/>
      <c r="B4" s="26"/>
      <c r="C4" s="26"/>
      <c r="D4" s="26"/>
      <c r="E4" s="26"/>
      <c r="F4" s="26"/>
      <c r="G4" s="26"/>
      <c r="H4" s="26"/>
    </row>
    <row r="5" spans="1:10" x14ac:dyDescent="0.35">
      <c r="A5" s="26"/>
      <c r="B5" s="26"/>
      <c r="C5" s="26"/>
      <c r="D5" s="26"/>
      <c r="E5" s="26"/>
      <c r="F5" s="26"/>
      <c r="G5" s="26"/>
      <c r="H5" s="26"/>
    </row>
    <row r="6" spans="1:10" x14ac:dyDescent="0.35">
      <c r="A6" s="26"/>
      <c r="B6" s="26"/>
      <c r="C6" s="26"/>
      <c r="D6" s="26"/>
      <c r="E6" s="26"/>
      <c r="F6" s="26"/>
      <c r="G6" s="26"/>
      <c r="H6" s="26"/>
    </row>
    <row r="8" spans="1:10" x14ac:dyDescent="0.35">
      <c r="A8" s="27" t="s">
        <v>0</v>
      </c>
      <c r="B8" s="27" t="s">
        <v>36</v>
      </c>
      <c r="C8" s="27" t="s">
        <v>37</v>
      </c>
      <c r="D8" s="8">
        <v>2023</v>
      </c>
      <c r="E8" s="28">
        <v>2024</v>
      </c>
      <c r="F8" s="28"/>
      <c r="G8" s="28"/>
      <c r="H8" s="28"/>
    </row>
    <row r="9" spans="1:10" s="1" customFormat="1" ht="23.25" customHeight="1" x14ac:dyDescent="0.35">
      <c r="A9" s="27"/>
      <c r="B9" s="27"/>
      <c r="C9" s="27"/>
      <c r="D9" s="8" t="s">
        <v>38</v>
      </c>
      <c r="E9" s="8" t="s">
        <v>39</v>
      </c>
      <c r="F9" s="8" t="s">
        <v>40</v>
      </c>
      <c r="G9" s="8" t="s">
        <v>41</v>
      </c>
      <c r="H9" s="8" t="s">
        <v>38</v>
      </c>
    </row>
    <row r="10" spans="1:10" x14ac:dyDescent="0.35">
      <c r="A10" s="2" t="s">
        <v>1</v>
      </c>
      <c r="B10" s="11">
        <f>H10-D10</f>
        <v>-1686368.1400000006</v>
      </c>
      <c r="C10" s="12">
        <f>(H10/D10)-1</f>
        <v>-8.3811102003450544E-2</v>
      </c>
      <c r="D10" s="11">
        <f>SUM(D11:D18)</f>
        <v>20121059.140000001</v>
      </c>
      <c r="E10" s="11">
        <f t="shared" ref="E10:H10" si="0">SUM(E11:E18)</f>
        <v>19212263</v>
      </c>
      <c r="F10" s="13">
        <f t="shared" si="0"/>
        <v>19431687</v>
      </c>
      <c r="G10" s="13">
        <f t="shared" si="0"/>
        <v>18453842</v>
      </c>
      <c r="H10" s="13">
        <f t="shared" si="0"/>
        <v>18434691</v>
      </c>
    </row>
    <row r="11" spans="1:10" x14ac:dyDescent="0.35">
      <c r="A11" s="3" t="s">
        <v>2</v>
      </c>
      <c r="B11" s="14">
        <f t="shared" ref="B11:B43" si="1">H11-D11</f>
        <v>2000</v>
      </c>
      <c r="C11" s="15">
        <f t="shared" ref="C11:C43" si="2">(H11/D11)-1</f>
        <v>0.71428571428571419</v>
      </c>
      <c r="D11" s="14">
        <v>2800</v>
      </c>
      <c r="E11" s="14">
        <v>2800</v>
      </c>
      <c r="F11" s="16">
        <v>2906</v>
      </c>
      <c r="G11" s="16">
        <v>4800</v>
      </c>
      <c r="H11" s="16">
        <v>4800</v>
      </c>
    </row>
    <row r="12" spans="1:10" x14ac:dyDescent="0.35">
      <c r="A12" s="3" t="s">
        <v>3</v>
      </c>
      <c r="B12" s="14">
        <f t="shared" si="1"/>
        <v>-1540104.2599999998</v>
      </c>
      <c r="C12" s="15">
        <f t="shared" si="2"/>
        <v>-0.30162056850037977</v>
      </c>
      <c r="D12" s="14">
        <v>5106098.26</v>
      </c>
      <c r="E12" s="14">
        <v>4579079</v>
      </c>
      <c r="F12" s="16">
        <v>4790086</v>
      </c>
      <c r="G12" s="16">
        <v>3903058</v>
      </c>
      <c r="H12" s="16">
        <v>3565994</v>
      </c>
      <c r="J12" s="17"/>
    </row>
    <row r="13" spans="1:10" x14ac:dyDescent="0.35">
      <c r="A13" s="3" t="s">
        <v>4</v>
      </c>
      <c r="B13" s="14">
        <f t="shared" si="1"/>
        <v>934232</v>
      </c>
      <c r="C13" s="15">
        <f t="shared" si="2"/>
        <v>0.18230261666128733</v>
      </c>
      <c r="D13" s="14">
        <v>5124622</v>
      </c>
      <c r="E13" s="14">
        <v>5362547</v>
      </c>
      <c r="F13" s="16">
        <v>5748935</v>
      </c>
      <c r="G13" s="16">
        <v>6383340</v>
      </c>
      <c r="H13" s="16">
        <v>6058854</v>
      </c>
    </row>
    <row r="14" spans="1:10" x14ac:dyDescent="0.35">
      <c r="A14" s="3" t="s">
        <v>5</v>
      </c>
      <c r="B14" s="14">
        <f t="shared" si="1"/>
        <v>-324747.13</v>
      </c>
      <c r="C14" s="15">
        <f t="shared" si="2"/>
        <v>-0.6244811304364063</v>
      </c>
      <c r="D14" s="14">
        <v>520027.13</v>
      </c>
      <c r="E14" s="14">
        <v>274585</v>
      </c>
      <c r="F14" s="16">
        <v>256381</v>
      </c>
      <c r="G14" s="16">
        <v>162296</v>
      </c>
      <c r="H14" s="16">
        <v>195280</v>
      </c>
    </row>
    <row r="15" spans="1:10" x14ac:dyDescent="0.35">
      <c r="A15" s="3" t="s">
        <v>6</v>
      </c>
      <c r="B15" s="14">
        <f t="shared" si="1"/>
        <v>-41454</v>
      </c>
      <c r="C15" s="15">
        <f t="shared" si="2"/>
        <v>-0.11712584798560155</v>
      </c>
      <c r="D15" s="14">
        <v>353927</v>
      </c>
      <c r="E15" s="14">
        <v>343780</v>
      </c>
      <c r="F15" s="16">
        <v>333511</v>
      </c>
      <c r="G15" s="16">
        <v>323081</v>
      </c>
      <c r="H15" s="16">
        <v>312473</v>
      </c>
    </row>
    <row r="16" spans="1:10" x14ac:dyDescent="0.35">
      <c r="A16" s="3" t="s">
        <v>7</v>
      </c>
      <c r="B16" s="14">
        <f t="shared" si="1"/>
        <v>-611250</v>
      </c>
      <c r="C16" s="15">
        <f t="shared" si="2"/>
        <v>-0.11745598691180015</v>
      </c>
      <c r="D16" s="14">
        <v>5204077</v>
      </c>
      <c r="E16" s="14">
        <v>3335282</v>
      </c>
      <c r="F16" s="16">
        <v>5030786</v>
      </c>
      <c r="G16" s="16">
        <v>4634962</v>
      </c>
      <c r="H16" s="16">
        <v>4592827</v>
      </c>
    </row>
    <row r="17" spans="1:8" x14ac:dyDescent="0.35">
      <c r="A17" s="3" t="s">
        <v>8</v>
      </c>
      <c r="B17" s="14">
        <f t="shared" si="1"/>
        <v>161593.78000000003</v>
      </c>
      <c r="C17" s="15">
        <f t="shared" si="2"/>
        <v>8.7462957118844553E-2</v>
      </c>
      <c r="D17" s="14">
        <v>1847568.22</v>
      </c>
      <c r="E17" s="14">
        <v>1894343</v>
      </c>
      <c r="F17" s="16">
        <v>1884828</v>
      </c>
      <c r="G17" s="16">
        <v>1920428</v>
      </c>
      <c r="H17" s="16">
        <v>2009162</v>
      </c>
    </row>
    <row r="18" spans="1:8" x14ac:dyDescent="0.35">
      <c r="A18" s="3" t="s">
        <v>9</v>
      </c>
      <c r="B18" s="14">
        <f t="shared" si="1"/>
        <v>-266638.53000000003</v>
      </c>
      <c r="C18" s="15">
        <f t="shared" si="2"/>
        <v>-0.13590558012764031</v>
      </c>
      <c r="D18" s="14">
        <v>1961939.53</v>
      </c>
      <c r="E18" s="14">
        <v>3419847</v>
      </c>
      <c r="F18" s="16">
        <v>1384254</v>
      </c>
      <c r="G18" s="16">
        <v>1121877</v>
      </c>
      <c r="H18" s="16">
        <v>1695301</v>
      </c>
    </row>
    <row r="19" spans="1:8" x14ac:dyDescent="0.35">
      <c r="A19" s="18" t="s">
        <v>10</v>
      </c>
      <c r="B19" s="11">
        <f t="shared" si="1"/>
        <v>-1176992.7800000003</v>
      </c>
      <c r="C19" s="12">
        <f t="shared" si="2"/>
        <v>-0.22853861389777508</v>
      </c>
      <c r="D19" s="11">
        <f>SUM(D20:D31)</f>
        <v>5150082.78</v>
      </c>
      <c r="E19" s="11">
        <f>SUM(E20:E31)</f>
        <v>4298619</v>
      </c>
      <c r="F19" s="13">
        <f>SUM(F20:F31)</f>
        <v>4858514</v>
      </c>
      <c r="G19" s="13">
        <f>SUM(G20:G31)</f>
        <v>3816892</v>
      </c>
      <c r="H19" s="13">
        <f>SUM(H20:H31)</f>
        <v>3973090</v>
      </c>
    </row>
    <row r="20" spans="1:8" x14ac:dyDescent="0.35">
      <c r="A20" s="5" t="s">
        <v>11</v>
      </c>
      <c r="B20" s="14">
        <f t="shared" si="1"/>
        <v>-11190</v>
      </c>
      <c r="C20" s="15">
        <f t="shared" si="2"/>
        <v>-0.26292293233082709</v>
      </c>
      <c r="D20" s="14">
        <v>42560</v>
      </c>
      <c r="E20" s="14">
        <v>153027</v>
      </c>
      <c r="F20" s="16">
        <v>296545</v>
      </c>
      <c r="G20" s="16">
        <v>23915</v>
      </c>
      <c r="H20" s="16">
        <v>31370</v>
      </c>
    </row>
    <row r="21" spans="1:8" x14ac:dyDescent="0.35">
      <c r="A21" s="5" t="s">
        <v>12</v>
      </c>
      <c r="B21" s="14">
        <f t="shared" si="1"/>
        <v>308084</v>
      </c>
      <c r="C21" s="15">
        <f t="shared" si="2"/>
        <v>0.80290844648302095</v>
      </c>
      <c r="D21" s="14">
        <v>383710</v>
      </c>
      <c r="E21" s="14">
        <v>437835</v>
      </c>
      <c r="F21" s="16">
        <v>553359</v>
      </c>
      <c r="G21" s="16">
        <v>516751</v>
      </c>
      <c r="H21" s="16">
        <v>691794</v>
      </c>
    </row>
    <row r="22" spans="1:8" x14ac:dyDescent="0.35">
      <c r="A22" s="7" t="s">
        <v>13</v>
      </c>
      <c r="B22" s="14">
        <f t="shared" si="1"/>
        <v>-82184</v>
      </c>
      <c r="C22" s="15">
        <f t="shared" si="2"/>
        <v>-0.99976886488327676</v>
      </c>
      <c r="D22" s="14">
        <v>82203</v>
      </c>
      <c r="E22" s="14">
        <v>62686</v>
      </c>
      <c r="F22" s="19">
        <v>0</v>
      </c>
      <c r="G22" s="16">
        <v>308384</v>
      </c>
      <c r="H22" s="16">
        <v>19</v>
      </c>
    </row>
    <row r="23" spans="1:8" x14ac:dyDescent="0.35">
      <c r="A23" s="6" t="s">
        <v>14</v>
      </c>
      <c r="B23" s="14">
        <f t="shared" si="1"/>
        <v>0</v>
      </c>
      <c r="C23" s="15">
        <v>0</v>
      </c>
      <c r="D23" s="14">
        <v>0</v>
      </c>
      <c r="E23" s="14">
        <v>0</v>
      </c>
      <c r="F23" s="19">
        <v>0</v>
      </c>
      <c r="G23" s="19">
        <v>0</v>
      </c>
      <c r="H23" s="19">
        <v>0</v>
      </c>
    </row>
    <row r="24" spans="1:8" x14ac:dyDescent="0.35">
      <c r="A24" s="5" t="s">
        <v>15</v>
      </c>
      <c r="B24" s="14">
        <f t="shared" si="1"/>
        <v>-1417168.36</v>
      </c>
      <c r="C24" s="15">
        <f t="shared" si="2"/>
        <v>-0.82684281075514299</v>
      </c>
      <c r="D24" s="14">
        <v>1713951.36</v>
      </c>
      <c r="E24" s="14">
        <v>518072</v>
      </c>
      <c r="F24" s="20">
        <v>801295</v>
      </c>
      <c r="G24" s="16">
        <v>259828</v>
      </c>
      <c r="H24" s="16">
        <v>296783</v>
      </c>
    </row>
    <row r="25" spans="1:8" x14ac:dyDescent="0.35">
      <c r="A25" s="5" t="s">
        <v>16</v>
      </c>
      <c r="B25" s="14">
        <f t="shared" si="1"/>
        <v>-33960</v>
      </c>
      <c r="C25" s="15">
        <f t="shared" si="2"/>
        <v>-0.85772737605132221</v>
      </c>
      <c r="D25" s="14">
        <v>39593</v>
      </c>
      <c r="E25" s="14">
        <v>98124</v>
      </c>
      <c r="F25" s="20">
        <v>82130</v>
      </c>
      <c r="G25" s="16">
        <v>57690</v>
      </c>
      <c r="H25" s="16">
        <v>5633</v>
      </c>
    </row>
    <row r="26" spans="1:8" x14ac:dyDescent="0.35">
      <c r="A26" s="5" t="s">
        <v>17</v>
      </c>
      <c r="B26" s="14">
        <f t="shared" si="1"/>
        <v>-159927</v>
      </c>
      <c r="C26" s="15">
        <f t="shared" si="2"/>
        <v>-1</v>
      </c>
      <c r="D26" s="14">
        <v>159927</v>
      </c>
      <c r="E26" s="14">
        <v>0</v>
      </c>
      <c r="F26" s="14">
        <v>0</v>
      </c>
      <c r="G26" s="19">
        <v>0</v>
      </c>
      <c r="H26" s="19">
        <v>0</v>
      </c>
    </row>
    <row r="27" spans="1:8" x14ac:dyDescent="0.35">
      <c r="A27" s="5" t="s">
        <v>18</v>
      </c>
      <c r="B27" s="14">
        <f t="shared" si="1"/>
        <v>297171</v>
      </c>
      <c r="C27" s="15">
        <f t="shared" si="2"/>
        <v>0.9868430228503684</v>
      </c>
      <c r="D27" s="14">
        <v>301133</v>
      </c>
      <c r="E27" s="14">
        <v>423880</v>
      </c>
      <c r="F27" s="20">
        <v>476720</v>
      </c>
      <c r="G27" s="16">
        <v>445577</v>
      </c>
      <c r="H27" s="16">
        <v>598304</v>
      </c>
    </row>
    <row r="28" spans="1:8" x14ac:dyDescent="0.35">
      <c r="A28" s="5" t="s">
        <v>19</v>
      </c>
      <c r="B28" s="14">
        <f t="shared" si="1"/>
        <v>-20</v>
      </c>
      <c r="C28" s="15">
        <f t="shared" si="2"/>
        <v>-1</v>
      </c>
      <c r="D28" s="14">
        <v>20</v>
      </c>
      <c r="E28" s="14">
        <v>19</v>
      </c>
      <c r="F28" s="20">
        <v>19</v>
      </c>
      <c r="G28" s="19">
        <v>0</v>
      </c>
      <c r="H28" s="19">
        <v>0</v>
      </c>
    </row>
    <row r="29" spans="1:8" x14ac:dyDescent="0.35">
      <c r="A29" s="5" t="s">
        <v>20</v>
      </c>
      <c r="B29" s="14">
        <f t="shared" si="1"/>
        <v>48812</v>
      </c>
      <c r="C29" s="15">
        <f t="shared" si="2"/>
        <v>5.7574831829639184E-2</v>
      </c>
      <c r="D29" s="14">
        <v>847801</v>
      </c>
      <c r="E29" s="14">
        <v>859262</v>
      </c>
      <c r="F29" s="16">
        <v>737942</v>
      </c>
      <c r="G29" s="16">
        <v>875802</v>
      </c>
      <c r="H29" s="16">
        <v>896613</v>
      </c>
    </row>
    <row r="30" spans="1:8" x14ac:dyDescent="0.35">
      <c r="A30" s="5" t="s">
        <v>21</v>
      </c>
      <c r="B30" s="14">
        <f t="shared" si="1"/>
        <v>818619</v>
      </c>
      <c r="C30" s="15">
        <f t="shared" si="2"/>
        <v>4.9463981437842151</v>
      </c>
      <c r="D30" s="14">
        <v>165498</v>
      </c>
      <c r="E30" s="14">
        <v>1107158</v>
      </c>
      <c r="F30" s="16">
        <v>1540428</v>
      </c>
      <c r="G30" s="16">
        <v>333915</v>
      </c>
      <c r="H30" s="16">
        <v>984117</v>
      </c>
    </row>
    <row r="31" spans="1:8" x14ac:dyDescent="0.35">
      <c r="A31" s="5" t="s">
        <v>22</v>
      </c>
      <c r="B31" s="14">
        <f t="shared" si="1"/>
        <v>-945229.41999999993</v>
      </c>
      <c r="C31" s="15">
        <f t="shared" si="2"/>
        <v>-0.66862736079759466</v>
      </c>
      <c r="D31" s="14">
        <v>1413686.42</v>
      </c>
      <c r="E31" s="14">
        <v>638556</v>
      </c>
      <c r="F31" s="16">
        <v>370076</v>
      </c>
      <c r="G31" s="16">
        <v>995030</v>
      </c>
      <c r="H31" s="16">
        <v>468457</v>
      </c>
    </row>
    <row r="32" spans="1:8" x14ac:dyDescent="0.35">
      <c r="A32" s="21" t="s">
        <v>23</v>
      </c>
      <c r="B32" s="11">
        <f t="shared" si="1"/>
        <v>-509375.3599999994</v>
      </c>
      <c r="C32" s="12">
        <f t="shared" si="2"/>
        <v>-3.4024191058170894E-2</v>
      </c>
      <c r="D32" s="11">
        <f>SUM(D33:D42)</f>
        <v>14970976.359999999</v>
      </c>
      <c r="E32" s="11">
        <f t="shared" ref="E32:H32" si="3">SUM(E33:E42)</f>
        <v>14913644</v>
      </c>
      <c r="F32" s="13">
        <f t="shared" si="3"/>
        <v>14573173</v>
      </c>
      <c r="G32" s="13">
        <f t="shared" si="3"/>
        <v>14636950</v>
      </c>
      <c r="H32" s="13">
        <f t="shared" si="3"/>
        <v>14461601</v>
      </c>
    </row>
    <row r="33" spans="1:8" x14ac:dyDescent="0.35">
      <c r="A33" s="5" t="s">
        <v>24</v>
      </c>
      <c r="B33" s="22">
        <f t="shared" si="1"/>
        <v>-399578</v>
      </c>
      <c r="C33" s="23">
        <f t="shared" si="2"/>
        <v>-4.607151278191679E-2</v>
      </c>
      <c r="D33" s="22">
        <v>8672995</v>
      </c>
      <c r="E33" s="22">
        <v>10316271</v>
      </c>
      <c r="F33" s="24">
        <v>8138417</v>
      </c>
      <c r="G33" s="24">
        <v>10047069</v>
      </c>
      <c r="H33" s="24">
        <v>8273417</v>
      </c>
    </row>
    <row r="34" spans="1:8" x14ac:dyDescent="0.35">
      <c r="A34" s="5" t="s">
        <v>25</v>
      </c>
      <c r="B34" s="22">
        <f t="shared" si="1"/>
        <v>1295621</v>
      </c>
      <c r="C34" s="23">
        <f t="shared" si="2"/>
        <v>0.70178856768336617</v>
      </c>
      <c r="D34" s="22">
        <v>1846170</v>
      </c>
      <c r="E34" s="22">
        <v>55080</v>
      </c>
      <c r="F34" s="24">
        <v>1846168</v>
      </c>
      <c r="G34" s="24">
        <v>1846171</v>
      </c>
      <c r="H34" s="24">
        <v>3141791</v>
      </c>
    </row>
    <row r="35" spans="1:8" x14ac:dyDescent="0.35">
      <c r="A35" s="4" t="s">
        <v>26</v>
      </c>
      <c r="B35" s="22">
        <f t="shared" si="1"/>
        <v>0</v>
      </c>
      <c r="C35" s="23">
        <v>0</v>
      </c>
      <c r="D35" s="22">
        <v>0</v>
      </c>
      <c r="E35" s="22">
        <v>0</v>
      </c>
      <c r="F35" s="22">
        <v>0</v>
      </c>
      <c r="G35" s="19">
        <v>0</v>
      </c>
      <c r="H35" s="22">
        <v>0</v>
      </c>
    </row>
    <row r="36" spans="1:8" x14ac:dyDescent="0.35">
      <c r="A36" s="4" t="s">
        <v>27</v>
      </c>
      <c r="B36" s="22">
        <f t="shared" si="1"/>
        <v>0</v>
      </c>
      <c r="C36" s="23">
        <v>0</v>
      </c>
      <c r="D36" s="22">
        <v>0</v>
      </c>
      <c r="E36" s="22">
        <v>0</v>
      </c>
      <c r="F36" s="22">
        <v>0</v>
      </c>
      <c r="G36" s="19">
        <v>0</v>
      </c>
      <c r="H36" s="22">
        <v>0</v>
      </c>
    </row>
    <row r="37" spans="1:8" x14ac:dyDescent="0.35">
      <c r="A37" s="4" t="s">
        <v>28</v>
      </c>
      <c r="B37" s="22">
        <f t="shared" si="1"/>
        <v>-682789.79</v>
      </c>
      <c r="C37" s="23">
        <f t="shared" si="2"/>
        <v>-0.34165270784160084</v>
      </c>
      <c r="D37" s="22">
        <v>1998490.79</v>
      </c>
      <c r="E37" s="22">
        <v>2744246</v>
      </c>
      <c r="F37" s="24">
        <v>2570367</v>
      </c>
      <c r="G37" s="24">
        <v>-75086</v>
      </c>
      <c r="H37" s="24">
        <v>1315701</v>
      </c>
    </row>
    <row r="38" spans="1:8" x14ac:dyDescent="0.35">
      <c r="A38" s="4" t="s">
        <v>29</v>
      </c>
      <c r="B38" s="22">
        <f t="shared" si="1"/>
        <v>0</v>
      </c>
      <c r="C38" s="23">
        <v>0</v>
      </c>
      <c r="D38" s="22">
        <v>0</v>
      </c>
      <c r="E38" s="22">
        <v>0</v>
      </c>
      <c r="F38" s="22">
        <v>0</v>
      </c>
      <c r="G38" s="22">
        <v>0</v>
      </c>
      <c r="H38" s="19">
        <v>0</v>
      </c>
    </row>
    <row r="39" spans="1:8" x14ac:dyDescent="0.35">
      <c r="A39" s="4" t="s">
        <v>30</v>
      </c>
      <c r="B39" s="22">
        <f t="shared" si="1"/>
        <v>374538.43000000005</v>
      </c>
      <c r="C39" s="23">
        <f t="shared" si="2"/>
        <v>0.5965644725174224</v>
      </c>
      <c r="D39" s="22">
        <v>627825.56999999995</v>
      </c>
      <c r="E39" s="22">
        <v>-41491</v>
      </c>
      <c r="F39" s="24">
        <v>143136</v>
      </c>
      <c r="G39" s="24">
        <v>875428</v>
      </c>
      <c r="H39" s="24">
        <v>1002364</v>
      </c>
    </row>
    <row r="40" spans="1:8" x14ac:dyDescent="0.35">
      <c r="A40" s="4" t="s">
        <v>31</v>
      </c>
      <c r="B40" s="22">
        <f t="shared" si="1"/>
        <v>70612</v>
      </c>
      <c r="C40" s="23">
        <f t="shared" si="2"/>
        <v>0.41833240518027881</v>
      </c>
      <c r="D40" s="22">
        <v>168794</v>
      </c>
      <c r="E40" s="22">
        <v>182461</v>
      </c>
      <c r="F40" s="22">
        <v>218384</v>
      </c>
      <c r="G40" s="24">
        <v>236313</v>
      </c>
      <c r="H40" s="24">
        <v>239406</v>
      </c>
    </row>
    <row r="41" spans="1:8" x14ac:dyDescent="0.35">
      <c r="A41" s="4" t="s">
        <v>32</v>
      </c>
      <c r="B41" s="22">
        <f t="shared" si="1"/>
        <v>-1167779</v>
      </c>
      <c r="C41" s="23">
        <f t="shared" si="2"/>
        <v>-0.70488217246201934</v>
      </c>
      <c r="D41" s="22">
        <v>1656701</v>
      </c>
      <c r="E41" s="22">
        <v>1657077</v>
      </c>
      <c r="F41" s="22">
        <v>1656701</v>
      </c>
      <c r="G41" s="24">
        <v>1707055</v>
      </c>
      <c r="H41" s="24">
        <v>488922</v>
      </c>
    </row>
    <row r="42" spans="1:8" x14ac:dyDescent="0.35">
      <c r="A42" s="4" t="s">
        <v>33</v>
      </c>
      <c r="B42" s="22">
        <f t="shared" si="1"/>
        <v>0</v>
      </c>
      <c r="C42" s="23">
        <v>0</v>
      </c>
      <c r="D42" s="22">
        <v>0</v>
      </c>
      <c r="E42" s="22">
        <v>0</v>
      </c>
      <c r="F42" s="19">
        <v>0</v>
      </c>
      <c r="G42" s="19">
        <v>0</v>
      </c>
      <c r="H42" s="19">
        <v>0</v>
      </c>
    </row>
    <row r="43" spans="1:8" x14ac:dyDescent="0.35">
      <c r="A43" s="2" t="s">
        <v>34</v>
      </c>
      <c r="B43" s="11">
        <f t="shared" si="1"/>
        <v>-1686368.1400000006</v>
      </c>
      <c r="C43" s="12">
        <f t="shared" si="2"/>
        <v>-8.3811102003450544E-2</v>
      </c>
      <c r="D43" s="11">
        <f>D32+D19</f>
        <v>20121059.140000001</v>
      </c>
      <c r="E43" s="11">
        <f>E32+E19</f>
        <v>19212263</v>
      </c>
      <c r="F43" s="13">
        <f>F32+F19</f>
        <v>19431687</v>
      </c>
      <c r="G43" s="13">
        <f>G32+G19</f>
        <v>18453842</v>
      </c>
      <c r="H43" s="13">
        <f>H32+H19</f>
        <v>18434691</v>
      </c>
    </row>
    <row r="44" spans="1:8" x14ac:dyDescent="0.35">
      <c r="D44" s="17"/>
      <c r="E44" s="17"/>
      <c r="F44" s="17"/>
    </row>
    <row r="45" spans="1:8" x14ac:dyDescent="0.35">
      <c r="D45" s="29"/>
      <c r="E45" s="29"/>
      <c r="F45" s="29"/>
      <c r="G45" s="29"/>
      <c r="H45" s="29"/>
    </row>
    <row r="46" spans="1:8" ht="92.25" customHeight="1" x14ac:dyDescent="0.35">
      <c r="A46" s="25" t="s">
        <v>35</v>
      </c>
      <c r="B46" s="25"/>
      <c r="C46" s="25"/>
      <c r="D46" s="25"/>
      <c r="E46" s="25"/>
      <c r="F46" s="25"/>
      <c r="G46" s="25"/>
      <c r="H46" s="25"/>
    </row>
  </sheetData>
  <mergeCells count="6">
    <mergeCell ref="A46:H46"/>
    <mergeCell ref="A2:H6"/>
    <mergeCell ref="A8:A9"/>
    <mergeCell ref="B8:B9"/>
    <mergeCell ref="C8:C9"/>
    <mergeCell ref="E8:H8"/>
  </mergeCells>
  <printOptions horizontalCentered="1"/>
  <pageMargins left="0.70866141732283472" right="0.70866141732283472" top="0.74803149606299213" bottom="0.74803149606299213" header="0.31496062992125984" footer="0.31496062992125984"/>
  <pageSetup scale="7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VASQUEZ, JOEL</dc:creator>
  <cp:lastModifiedBy>VASQUEZ, JOEL</cp:lastModifiedBy>
  <cp:lastPrinted>2023-03-16T14:30:45Z</cp:lastPrinted>
  <dcterms:created xsi:type="dcterms:W3CDTF">2019-01-11T14:58:53Z</dcterms:created>
  <dcterms:modified xsi:type="dcterms:W3CDTF">2025-04-05T14:54:59Z</dcterms:modified>
</cp:coreProperties>
</file>