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rvasquez\OneDrive - Superintendencia de Bancos\Desktop\"/>
    </mc:Choice>
  </mc:AlternateContent>
  <xr:revisionPtr revIDLastSave="0" documentId="13_ncr:1_{EC0C5ADF-AE9D-4468-8720-5139EABD14A0}" xr6:coauthVersionLast="47" xr6:coauthVersionMax="47" xr10:uidLastSave="{00000000-0000-0000-0000-000000000000}"/>
  <bookViews>
    <workbookView xWindow="28680" yWindow="1815"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 l="1"/>
  <c r="B43" i="1"/>
  <c r="B42" i="1"/>
  <c r="C41" i="1"/>
  <c r="B41" i="1"/>
  <c r="B40" i="1"/>
  <c r="C39" i="1"/>
  <c r="B39" i="1"/>
  <c r="B38" i="1"/>
  <c r="C37" i="1"/>
  <c r="B37" i="1"/>
  <c r="B36" i="1"/>
  <c r="B35" i="1"/>
  <c r="B34" i="1"/>
  <c r="C33" i="1"/>
  <c r="B33" i="1"/>
  <c r="C32" i="1"/>
  <c r="B32" i="1"/>
  <c r="C31" i="1"/>
  <c r="B31" i="1"/>
  <c r="C30" i="1"/>
  <c r="B30" i="1"/>
  <c r="C29" i="1"/>
  <c r="B29" i="1"/>
  <c r="B28" i="1"/>
  <c r="C27" i="1"/>
  <c r="B27" i="1"/>
  <c r="B26" i="1"/>
  <c r="C25" i="1"/>
  <c r="B25" i="1"/>
  <c r="C24" i="1"/>
  <c r="B24" i="1"/>
  <c r="B23" i="1"/>
  <c r="B22" i="1"/>
  <c r="C21" i="1"/>
  <c r="B21" i="1"/>
  <c r="C20" i="1"/>
  <c r="B20" i="1"/>
  <c r="C19" i="1"/>
  <c r="B19" i="1"/>
  <c r="C18" i="1"/>
  <c r="B18" i="1"/>
  <c r="C17" i="1"/>
  <c r="B17" i="1"/>
  <c r="C16" i="1"/>
  <c r="B16" i="1"/>
  <c r="B15" i="1"/>
  <c r="C14" i="1"/>
  <c r="B14" i="1"/>
  <c r="C13" i="1"/>
  <c r="B13" i="1"/>
  <c r="C12" i="1"/>
  <c r="B12" i="1"/>
  <c r="C11" i="1"/>
  <c r="B11" i="1"/>
  <c r="C10" i="1"/>
  <c r="B10" i="1"/>
  <c r="H32" i="1" l="1"/>
  <c r="H19" i="1"/>
  <c r="H10" i="1"/>
  <c r="H43" i="1" l="1"/>
  <c r="G32" i="1"/>
  <c r="G19" i="1"/>
  <c r="G10" i="1"/>
  <c r="G43" i="1" l="1"/>
  <c r="F32" i="1"/>
  <c r="E32" i="1"/>
  <c r="F19" i="1"/>
  <c r="E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<sst xmlns="http://schemas.openxmlformats.org/spreadsheetml/2006/main" count="44" uniqueCount="43">
  <si>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</si>
  <si>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</si>
  <si>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</si>
  <si>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</si>
  <si>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</si>
  <si>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</si>
  <si>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</si>
  <si>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</si>
  <si>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</si>
  <si>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</si>
  <si>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</si>
  <si>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</si>
  <si>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</si>
  <si>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</si>
  <si>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</si>
  <si>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</si>
  <si>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</si>
  <si>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</si>
  <si>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</si>
  <si>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</si>
  <si>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</si>
  <si>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</si>
  <si>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</si>
  <si>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</si>
  <si>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</si>
  <si>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</si>
  <si>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</si>
  <si>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</si>
  <si>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</si>
  <si>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</si>
  <si>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</si>
  <si>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</si>
  <si>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</si>
  <si>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</si>
  <si>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</si>
  <si>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</si>
  <si>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</si>
  <si>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</si>
  <si>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</si>
  <si>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</si>
  <si>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</si>
  <si>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</si>
  <si>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EMPRESAS VINCULADAS A FIRMAS DE ABOGADOS
DE DICIEMBRE 2022 A DICIEMBRE 2023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</si>
</sst>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00%\)"/>
    <numFmt numFmtId="166" formatCode="#,##0.000_);\(#,##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37" fontId="0" fillId="0" borderId="0" xfId="0" applyNumberFormat="1"/>
    <xf numFmtId="166" fontId="0" fillId="0" borderId="0" xfId="0" applyNumberFormat="1"/>
    <xf numFmtId="39" fontId="0" fillId="0" borderId="0" xfId="0" applyNumberFormat="1"/>
    <xf numFmtId="165" fontId="3" fillId="3" borderId="1" xfId="2" applyNumberFormat="1" applyFont="1" applyFill="1" applyBorder="1" applyAlignment="1">
      <alignment horizontal="right"/>
    </xf>
    <xf numFmtId="165" fontId="1" fillId="5" borderId="1" xfId="2" applyNumberFormat="1" applyFont="1" applyFill="1" applyBorder="1" applyAlignment="1">
      <alignment horizontal="right"/>
    </xf>
    <xf numFmtId="165" fontId="10" fillId="5" borderId="1" xfId="2" applyNumberFormat="1" applyFont="1" applyFill="1" applyBorder="1" applyAlignment="1">
      <alignment horizontal="right"/>
    </xf>
    <xf numFmtId="164" fontId="0" fillId="0" borderId="0" xfId="0" applyNumberFormat="1"/>
    <xf numFmtId="0" fontId="2" fillId="2" borderId="0" xfId="0" applyFont="1" applyFill="1" applyAlignment="1">
      <alignment horizontal="center" vertical="center" wrapText="1"/>
    </xf>
    <xf numFmtId="0" fontId="0" fillId="0" borderId="0" xfId="0"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Normal="100" workbookViewId="0">
      <selection activeCell="J21" sqref="J21"/>
    </sheetView>
  </sheetViews>
  <sheetFormatPr baseColWidth="10" defaultColWidth="9.1796875" defaultRowHeight="14.5" x14ac:dyDescent="0.35"/>
  <cols>
    <col min="1" max="1" width="45.81640625" bestFit="1" customWidth="1"/>
    <col min="2" max="8" width="15.7265625" customWidth="1"/>
    <col min="10" max="10" width="10.81640625" bestFit="1" customWidth="1"/>
  </cols>
  <sheetData>
    <row r="1" spans="1:10" x14ac:dyDescent="0.35">
      <c r="B1" s="1"/>
      <c r="C1" s="1"/>
      <c r="D1" s="1"/>
      <c r="E1" s="1"/>
      <c r="F1" s="1"/>
      <c r="G1" s="1"/>
      <c r="H1" s="1"/>
    </row>
    <row r="2" spans="1:10" ht="15" customHeight="1" x14ac:dyDescent="0.35">
      <c r="A2" s="24" t="s">
        <v>42</v>
      </c>
      <c r="B2" s="24"/>
      <c r="C2" s="24"/>
      <c r="D2" s="24"/>
      <c r="E2" s="24"/>
      <c r="F2" s="24"/>
      <c r="G2" s="24"/>
      <c r="H2" s="24"/>
    </row>
    <row r="3" spans="1:10" x14ac:dyDescent="0.35">
      <c r="A3" s="24"/>
      <c r="B3" s="24"/>
      <c r="C3" s="24"/>
      <c r="D3" s="24"/>
      <c r="E3" s="24"/>
      <c r="F3" s="24"/>
      <c r="G3" s="24"/>
      <c r="H3" s="24"/>
    </row>
    <row r="4" spans="1:10" x14ac:dyDescent="0.35">
      <c r="A4" s="24"/>
      <c r="B4" s="24"/>
      <c r="C4" s="24"/>
      <c r="D4" s="24"/>
      <c r="E4" s="24"/>
      <c r="F4" s="24"/>
      <c r="G4" s="24"/>
      <c r="H4" s="24"/>
    </row>
    <row r="5" spans="1:10" x14ac:dyDescent="0.35">
      <c r="A5" s="24"/>
      <c r="B5" s="24"/>
      <c r="C5" s="24"/>
      <c r="D5" s="24"/>
      <c r="E5" s="24"/>
      <c r="F5" s="24"/>
      <c r="G5" s="24"/>
      <c r="H5" s="24"/>
    </row>
    <row r="6" spans="1:10" x14ac:dyDescent="0.35">
      <c r="A6" s="24"/>
      <c r="B6" s="24"/>
      <c r="C6" s="24"/>
      <c r="D6" s="24"/>
      <c r="E6" s="24"/>
      <c r="F6" s="24"/>
      <c r="G6" s="24"/>
      <c r="H6" s="24"/>
    </row>
    <row r="8" spans="1:10" x14ac:dyDescent="0.35">
      <c r="A8" s="26" t="s">
        <v>0</v>
      </c>
      <c r="B8" s="26" t="s">
        <v>36</v>
      </c>
      <c r="C8" s="26" t="s">
        <v>37</v>
      </c>
      <c r="D8" s="2">
        <v>2022</v>
      </c>
      <c r="E8" s="27">
        <v>2023</v>
      </c>
      <c r="F8" s="27"/>
      <c r="G8" s="27"/>
      <c r="H8" s="27"/>
    </row>
    <row r="9" spans="1:10" s="3" customFormat="1" x14ac:dyDescent="0.35">
      <c r="A9" s="26"/>
      <c r="B9" s="26"/>
      <c r="C9" s="26"/>
      <c r="D9" s="2" t="s">
        <v>38</v>
      </c>
      <c r="E9" s="2" t="s">
        <v>39</v>
      </c>
      <c r="F9" s="2" t="s">
        <v>40</v>
      </c>
      <c r="G9" s="2" t="s">
        <v>41</v>
      </c>
      <c r="H9" s="2" t="s">
        <v>38</v>
      </c>
    </row>
    <row r="10" spans="1:10" x14ac:dyDescent="0.35">
      <c r="A10" s="4" t="s">
        <v>1</v>
      </c>
      <c r="B10" s="14">
        <f>H10-D10</f>
        <v>873285.33999999985</v>
      </c>
      <c r="C10" s="20">
        <f>(H10/D10)-1</f>
        <v>7.7544021668953356E-2</v>
      </c>
      <c r="D10" s="14">
        <f>SUM(D11:D18)</f>
        <v>11261800.99</v>
      </c>
      <c r="E10" s="14">
        <f t="shared" ref="E10:H10" si="0">SUM(E11:E18)</f>
        <v>11653619.219999999</v>
      </c>
      <c r="F10" s="5">
        <f t="shared" si="0"/>
        <v>11805051.65</v>
      </c>
      <c r="G10" s="5">
        <f t="shared" si="0"/>
        <v>12379854.92</v>
      </c>
      <c r="H10" s="5">
        <f t="shared" si="0"/>
        <v>12135086.33</v>
      </c>
      <c r="J10" s="18"/>
    </row>
    <row r="11" spans="1:10" x14ac:dyDescent="0.35">
      <c r="A11" s="6" t="s">
        <v>2</v>
      </c>
      <c r="B11" s="15">
        <f t="shared" ref="B11:B43" si="1">H11-D11</f>
        <v>-137238</v>
      </c>
      <c r="C11" s="21">
        <f t="shared" ref="C11:C43" si="2">(H11/D11)-1</f>
        <v>-1</v>
      </c>
      <c r="D11" s="15">
        <v>137238</v>
      </c>
      <c r="E11" s="15">
        <v>137338</v>
      </c>
      <c r="F11" s="7">
        <v>236566</v>
      </c>
      <c r="G11" s="7">
        <v>54995</v>
      </c>
      <c r="H11" s="7">
        <v>0</v>
      </c>
    </row>
    <row r="12" spans="1:10" x14ac:dyDescent="0.35">
      <c r="A12" s="6" t="s">
        <v>3</v>
      </c>
      <c r="B12" s="15">
        <f t="shared" si="1"/>
        <v>-551922.08000000007</v>
      </c>
      <c r="C12" s="21">
        <f t="shared" si="2"/>
        <v>-6.7373264594437932E-2</v>
      </c>
      <c r="D12" s="15">
        <v>8192004.4000000004</v>
      </c>
      <c r="E12" s="15">
        <v>7729394.7999999998</v>
      </c>
      <c r="F12" s="7">
        <v>7452319.1099999994</v>
      </c>
      <c r="G12" s="7">
        <v>8127185.7699999996</v>
      </c>
      <c r="H12" s="7">
        <v>7640082.3200000003</v>
      </c>
    </row>
    <row r="13" spans="1:10" x14ac:dyDescent="0.35">
      <c r="A13" s="6" t="s">
        <v>4</v>
      </c>
      <c r="B13" s="15">
        <f t="shared" si="1"/>
        <v>360214.76</v>
      </c>
      <c r="C13" s="21">
        <f t="shared" si="2"/>
        <v>0.20965378522081468</v>
      </c>
      <c r="D13" s="15">
        <v>1718140.98</v>
      </c>
      <c r="E13" s="15">
        <v>1715724.04</v>
      </c>
      <c r="F13" s="7">
        <v>1616189.58</v>
      </c>
      <c r="G13" s="7">
        <v>1918388.57</v>
      </c>
      <c r="H13" s="7">
        <v>2078355.74</v>
      </c>
    </row>
    <row r="14" spans="1:10" x14ac:dyDescent="0.35">
      <c r="A14" s="6" t="s">
        <v>5</v>
      </c>
      <c r="B14" s="15">
        <f t="shared" si="1"/>
        <v>-76080.670000000042</v>
      </c>
      <c r="C14" s="21">
        <f t="shared" si="2"/>
        <v>-0.24965341533233876</v>
      </c>
      <c r="D14" s="15">
        <v>304745.16000000003</v>
      </c>
      <c r="E14" s="15">
        <v>230767</v>
      </c>
      <c r="F14" s="7">
        <v>662486.48</v>
      </c>
      <c r="G14" s="7">
        <v>579351.88</v>
      </c>
      <c r="H14" s="7">
        <v>228664.49</v>
      </c>
    </row>
    <row r="15" spans="1:10" x14ac:dyDescent="0.35">
      <c r="A15" s="6" t="s">
        <v>6</v>
      </c>
      <c r="B15" s="15">
        <f t="shared" si="1"/>
        <v>0</v>
      </c>
      <c r="C15" s="21">
        <v>0</v>
      </c>
      <c r="D15" s="15">
        <v>0</v>
      </c>
      <c r="E15" s="15">
        <v>0</v>
      </c>
      <c r="F15" s="15">
        <v>0</v>
      </c>
      <c r="G15" s="15">
        <v>0</v>
      </c>
      <c r="H15" s="15">
        <v>0</v>
      </c>
    </row>
    <row r="16" spans="1:10" x14ac:dyDescent="0.35">
      <c r="A16" s="6" t="s">
        <v>7</v>
      </c>
      <c r="B16" s="15">
        <f t="shared" si="1"/>
        <v>116361</v>
      </c>
      <c r="C16" s="21">
        <f t="shared" si="2"/>
        <v>5.9249961810682823</v>
      </c>
      <c r="D16" s="15">
        <v>19639</v>
      </c>
      <c r="E16" s="15">
        <v>54464</v>
      </c>
      <c r="F16" s="15">
        <v>53579</v>
      </c>
      <c r="G16" s="15">
        <v>1000</v>
      </c>
      <c r="H16" s="7">
        <v>136000</v>
      </c>
    </row>
    <row r="17" spans="1:10" x14ac:dyDescent="0.35">
      <c r="A17" s="6" t="s">
        <v>8</v>
      </c>
      <c r="B17" s="15">
        <f t="shared" si="1"/>
        <v>760355.33000000007</v>
      </c>
      <c r="C17" s="21">
        <f t="shared" si="2"/>
        <v>5.7683323919919856</v>
      </c>
      <c r="D17" s="15">
        <v>131815.45000000001</v>
      </c>
      <c r="E17" s="15">
        <v>779740.2</v>
      </c>
      <c r="F17" s="7">
        <v>784123.56</v>
      </c>
      <c r="G17" s="7">
        <v>822953.7</v>
      </c>
      <c r="H17" s="7">
        <v>892170.78</v>
      </c>
    </row>
    <row r="18" spans="1:10" x14ac:dyDescent="0.35">
      <c r="A18" s="6" t="s">
        <v>9</v>
      </c>
      <c r="B18" s="15">
        <f t="shared" si="1"/>
        <v>401595</v>
      </c>
      <c r="C18" s="21">
        <f t="shared" si="2"/>
        <v>0.52965637850855551</v>
      </c>
      <c r="D18" s="15">
        <v>758218</v>
      </c>
      <c r="E18" s="15">
        <v>1006191.1799999999</v>
      </c>
      <c r="F18" s="7">
        <v>999787.91999999993</v>
      </c>
      <c r="G18" s="7">
        <v>875980</v>
      </c>
      <c r="H18" s="7">
        <v>1159813</v>
      </c>
    </row>
    <row r="19" spans="1:10" x14ac:dyDescent="0.35">
      <c r="A19" s="8" t="s">
        <v>10</v>
      </c>
      <c r="B19" s="14">
        <f t="shared" si="1"/>
        <v>375265.5</v>
      </c>
      <c r="C19" s="20">
        <f t="shared" si="2"/>
        <v>0.10226758016372028</v>
      </c>
      <c r="D19" s="14">
        <f>SUM(D20:D31)</f>
        <v>3669447.34</v>
      </c>
      <c r="E19" s="14">
        <f>SUM(E20:E31)</f>
        <v>3636093.0500000003</v>
      </c>
      <c r="F19" s="5">
        <f>SUM(F20:F31)</f>
        <v>3504267.49</v>
      </c>
      <c r="G19" s="5">
        <f>SUM(G20:G31)</f>
        <v>3690282.75</v>
      </c>
      <c r="H19" s="5">
        <f>SUM(H20:H31)</f>
        <v>4044712.84</v>
      </c>
      <c r="J19" s="17"/>
    </row>
    <row r="20" spans="1:10" x14ac:dyDescent="0.35">
      <c r="A20" s="11" t="s">
        <v>11</v>
      </c>
      <c r="B20" s="15">
        <f t="shared" si="1"/>
        <v>-92019.640000000014</v>
      </c>
      <c r="C20" s="21">
        <f t="shared" si="2"/>
        <v>-0.5338568190641817</v>
      </c>
      <c r="D20" s="15">
        <v>172367.64</v>
      </c>
      <c r="E20" s="15">
        <v>446981.73</v>
      </c>
      <c r="F20" s="7">
        <v>187494.77</v>
      </c>
      <c r="G20" s="7">
        <v>126825.77</v>
      </c>
      <c r="H20" s="7">
        <v>80348</v>
      </c>
    </row>
    <row r="21" spans="1:10" x14ac:dyDescent="0.35">
      <c r="A21" s="11" t="s">
        <v>12</v>
      </c>
      <c r="B21" s="15">
        <f t="shared" si="1"/>
        <v>298147</v>
      </c>
      <c r="C21" s="21">
        <f t="shared" si="2"/>
        <v>2.6852107031242962</v>
      </c>
      <c r="D21" s="15">
        <v>111033</v>
      </c>
      <c r="E21" s="15">
        <v>440337</v>
      </c>
      <c r="F21" s="7">
        <v>255563</v>
      </c>
      <c r="G21" s="7">
        <v>238149</v>
      </c>
      <c r="H21" s="7">
        <v>409180</v>
      </c>
    </row>
    <row r="22" spans="1:10" x14ac:dyDescent="0.35">
      <c r="A22" s="11" t="s">
        <v>13</v>
      </c>
      <c r="B22" s="15">
        <f t="shared" si="1"/>
        <v>0</v>
      </c>
      <c r="C22" s="21">
        <v>0</v>
      </c>
      <c r="D22" s="15">
        <v>0</v>
      </c>
      <c r="E22" s="15">
        <v>0</v>
      </c>
      <c r="F22" s="15">
        <v>0</v>
      </c>
      <c r="G22" s="15">
        <v>0</v>
      </c>
      <c r="H22" s="15">
        <v>0</v>
      </c>
    </row>
    <row r="23" spans="1:10" x14ac:dyDescent="0.35">
      <c r="A23" s="12" t="s">
        <v>14</v>
      </c>
      <c r="B23" s="15">
        <f t="shared" si="1"/>
        <v>0</v>
      </c>
      <c r="C23" s="21">
        <v>0</v>
      </c>
      <c r="D23" s="15">
        <v>0</v>
      </c>
      <c r="E23" s="15">
        <v>0</v>
      </c>
      <c r="F23" s="15">
        <v>0</v>
      </c>
      <c r="G23" s="15">
        <v>0</v>
      </c>
      <c r="H23" s="15">
        <v>0</v>
      </c>
    </row>
    <row r="24" spans="1:10" x14ac:dyDescent="0.35">
      <c r="A24" s="11" t="s">
        <v>15</v>
      </c>
      <c r="B24" s="15">
        <f t="shared" si="1"/>
        <v>127970</v>
      </c>
      <c r="C24" s="21">
        <f t="shared" si="2"/>
        <v>0.90598230088495568</v>
      </c>
      <c r="D24" s="15">
        <v>141250</v>
      </c>
      <c r="E24" s="15">
        <v>247232</v>
      </c>
      <c r="F24" s="7">
        <v>259574</v>
      </c>
      <c r="G24" s="7">
        <v>264684</v>
      </c>
      <c r="H24" s="7">
        <v>269220</v>
      </c>
    </row>
    <row r="25" spans="1:10" x14ac:dyDescent="0.35">
      <c r="A25" s="11" t="s">
        <v>16</v>
      </c>
      <c r="B25" s="15">
        <f t="shared" si="1"/>
        <v>128860.9</v>
      </c>
      <c r="C25" s="21">
        <f t="shared" si="2"/>
        <v>8.5377357865514707</v>
      </c>
      <c r="D25" s="15">
        <v>15093.1</v>
      </c>
      <c r="E25" s="15">
        <v>115316</v>
      </c>
      <c r="F25" s="7">
        <v>184917.16</v>
      </c>
      <c r="G25" s="7">
        <v>286599</v>
      </c>
      <c r="H25" s="7">
        <v>143954</v>
      </c>
    </row>
    <row r="26" spans="1:10" x14ac:dyDescent="0.35">
      <c r="A26" s="11" t="s">
        <v>17</v>
      </c>
      <c r="B26" s="15">
        <f t="shared" si="1"/>
        <v>193994</v>
      </c>
      <c r="C26" s="21">
        <v>1</v>
      </c>
      <c r="D26" s="15">
        <v>0</v>
      </c>
      <c r="E26" s="15">
        <v>0</v>
      </c>
      <c r="F26" s="15">
        <v>0</v>
      </c>
      <c r="G26" s="15">
        <v>200000</v>
      </c>
      <c r="H26" s="15">
        <v>193994</v>
      </c>
    </row>
    <row r="27" spans="1:10" x14ac:dyDescent="0.35">
      <c r="A27" s="11" t="s">
        <v>18</v>
      </c>
      <c r="B27" s="15">
        <f t="shared" si="1"/>
        <v>886392.26</v>
      </c>
      <c r="C27" s="21">
        <f t="shared" si="2"/>
        <v>8.9695171374523728</v>
      </c>
      <c r="D27" s="15">
        <v>98822.739999999991</v>
      </c>
      <c r="E27" s="15">
        <v>128291.12</v>
      </c>
      <c r="F27" s="7">
        <v>94195.44</v>
      </c>
      <c r="G27" s="7">
        <v>666854</v>
      </c>
      <c r="H27" s="7">
        <v>985215</v>
      </c>
    </row>
    <row r="28" spans="1:10" x14ac:dyDescent="0.35">
      <c r="A28" s="11" t="s">
        <v>19</v>
      </c>
      <c r="B28" s="15">
        <f t="shared" si="1"/>
        <v>0</v>
      </c>
      <c r="C28" s="21">
        <v>0</v>
      </c>
      <c r="D28" s="15">
        <v>0</v>
      </c>
      <c r="E28" s="15">
        <v>0</v>
      </c>
      <c r="F28" s="15">
        <v>0</v>
      </c>
      <c r="G28" s="15">
        <v>0</v>
      </c>
      <c r="H28" s="15">
        <v>0</v>
      </c>
    </row>
    <row r="29" spans="1:10" x14ac:dyDescent="0.35">
      <c r="A29" s="11" t="s">
        <v>20</v>
      </c>
      <c r="B29" s="15">
        <f t="shared" si="1"/>
        <v>-66656.359999999986</v>
      </c>
      <c r="C29" s="21">
        <f t="shared" si="2"/>
        <v>-0.20213184015671681</v>
      </c>
      <c r="D29" s="15">
        <v>329766.75</v>
      </c>
      <c r="E29" s="15">
        <v>300314.33</v>
      </c>
      <c r="F29" s="7">
        <v>343159.61</v>
      </c>
      <c r="G29" s="7">
        <v>237109.95</v>
      </c>
      <c r="H29" s="7">
        <v>263110.39</v>
      </c>
    </row>
    <row r="30" spans="1:10" x14ac:dyDescent="0.35">
      <c r="A30" s="11" t="s">
        <v>21</v>
      </c>
      <c r="B30" s="15">
        <f t="shared" si="1"/>
        <v>473802.94999999995</v>
      </c>
      <c r="C30" s="21">
        <f t="shared" si="2"/>
        <v>1.1049418906328889</v>
      </c>
      <c r="D30" s="15">
        <v>428803.5</v>
      </c>
      <c r="E30" s="15">
        <v>849798</v>
      </c>
      <c r="F30" s="7">
        <v>679452.5</v>
      </c>
      <c r="G30" s="7">
        <v>783127.03</v>
      </c>
      <c r="H30" s="7">
        <v>902606.45</v>
      </c>
    </row>
    <row r="31" spans="1:10" x14ac:dyDescent="0.35">
      <c r="A31" s="11" t="s">
        <v>22</v>
      </c>
      <c r="B31" s="15">
        <f t="shared" si="1"/>
        <v>-1575225.6099999999</v>
      </c>
      <c r="C31" s="21">
        <f t="shared" si="2"/>
        <v>-0.66400479067115081</v>
      </c>
      <c r="D31" s="15">
        <v>2372310.61</v>
      </c>
      <c r="E31" s="15">
        <v>1107822.8700000001</v>
      </c>
      <c r="F31" s="7">
        <v>1499911.01</v>
      </c>
      <c r="G31" s="7">
        <v>886934</v>
      </c>
      <c r="H31" s="7">
        <v>797085</v>
      </c>
    </row>
    <row r="32" spans="1:10" x14ac:dyDescent="0.35">
      <c r="A32" s="9" t="s">
        <v>23</v>
      </c>
      <c r="B32" s="14">
        <f t="shared" si="1"/>
        <v>498019.84000000078</v>
      </c>
      <c r="C32" s="20">
        <f t="shared" si="2"/>
        <v>6.5594921279780172E-2</v>
      </c>
      <c r="D32" s="14">
        <f>SUM(D33:D42)</f>
        <v>7592353.6499999994</v>
      </c>
      <c r="E32" s="14">
        <f t="shared" ref="E32:H32" si="3">SUM(E33:E42)</f>
        <v>8017526.1699999999</v>
      </c>
      <c r="F32" s="5">
        <f t="shared" si="3"/>
        <v>8300784.1600000001</v>
      </c>
      <c r="G32" s="5">
        <f t="shared" si="3"/>
        <v>8689572.1699999999</v>
      </c>
      <c r="H32" s="5">
        <f t="shared" si="3"/>
        <v>8090373.4900000002</v>
      </c>
      <c r="J32" s="17"/>
    </row>
    <row r="33" spans="1:11" x14ac:dyDescent="0.35">
      <c r="A33" s="11" t="s">
        <v>24</v>
      </c>
      <c r="B33" s="15">
        <f t="shared" si="1"/>
        <v>-360000</v>
      </c>
      <c r="C33" s="22">
        <f t="shared" si="2"/>
        <v>-0.12792836011833375</v>
      </c>
      <c r="D33" s="16">
        <v>2814075</v>
      </c>
      <c r="E33" s="16">
        <v>2814075</v>
      </c>
      <c r="F33" s="13">
        <v>2814075</v>
      </c>
      <c r="G33" s="13">
        <v>2454075</v>
      </c>
      <c r="H33" s="13">
        <v>2454075</v>
      </c>
    </row>
    <row r="34" spans="1:11" x14ac:dyDescent="0.35">
      <c r="A34" s="11" t="s">
        <v>25</v>
      </c>
      <c r="B34" s="15">
        <f t="shared" si="1"/>
        <v>0</v>
      </c>
      <c r="C34" s="22">
        <v>0</v>
      </c>
      <c r="D34" s="16">
        <v>0</v>
      </c>
      <c r="E34" s="16">
        <v>0</v>
      </c>
      <c r="F34" s="16">
        <v>0</v>
      </c>
      <c r="G34" s="15">
        <v>0</v>
      </c>
      <c r="H34" s="15">
        <v>0</v>
      </c>
    </row>
    <row r="35" spans="1:11" x14ac:dyDescent="0.35">
      <c r="A35" s="10" t="s">
        <v>26</v>
      </c>
      <c r="B35" s="15">
        <f t="shared" si="1"/>
        <v>0</v>
      </c>
      <c r="C35" s="22">
        <v>0</v>
      </c>
      <c r="D35" s="16">
        <v>0</v>
      </c>
      <c r="E35" s="16">
        <v>0</v>
      </c>
      <c r="F35" s="15">
        <v>0</v>
      </c>
      <c r="G35" s="15">
        <v>0</v>
      </c>
      <c r="H35" s="15">
        <v>0</v>
      </c>
    </row>
    <row r="36" spans="1:11" x14ac:dyDescent="0.35">
      <c r="A36" s="10" t="s">
        <v>27</v>
      </c>
      <c r="B36" s="15">
        <f t="shared" si="1"/>
        <v>0</v>
      </c>
      <c r="C36" s="22">
        <v>0</v>
      </c>
      <c r="D36" s="16">
        <v>0</v>
      </c>
      <c r="E36" s="16">
        <v>0</v>
      </c>
      <c r="F36" s="15">
        <v>0</v>
      </c>
      <c r="G36" s="15">
        <v>0</v>
      </c>
      <c r="H36" s="15">
        <v>0</v>
      </c>
    </row>
    <row r="37" spans="1:11" x14ac:dyDescent="0.35">
      <c r="A37" s="10" t="s">
        <v>28</v>
      </c>
      <c r="B37" s="15">
        <f t="shared" si="1"/>
        <v>164572.21999999974</v>
      </c>
      <c r="C37" s="22">
        <f t="shared" si="2"/>
        <v>6.772661595328322E-2</v>
      </c>
      <c r="D37" s="16">
        <v>2429948.96</v>
      </c>
      <c r="E37" s="16">
        <v>3954513.1799999997</v>
      </c>
      <c r="F37" s="13">
        <v>3988449.1799999997</v>
      </c>
      <c r="G37" s="13">
        <v>3754645.1799999997</v>
      </c>
      <c r="H37" s="13">
        <v>2594521.1799999997</v>
      </c>
    </row>
    <row r="38" spans="1:11" x14ac:dyDescent="0.35">
      <c r="A38" s="10" t="s">
        <v>29</v>
      </c>
      <c r="B38" s="15">
        <f t="shared" si="1"/>
        <v>0</v>
      </c>
      <c r="C38" s="22">
        <v>0</v>
      </c>
      <c r="D38" s="16">
        <v>0</v>
      </c>
      <c r="E38" s="16">
        <v>0</v>
      </c>
      <c r="F38" s="16">
        <v>0</v>
      </c>
      <c r="G38" s="16">
        <v>0</v>
      </c>
      <c r="H38" s="15">
        <v>0</v>
      </c>
    </row>
    <row r="39" spans="1:11" x14ac:dyDescent="0.35">
      <c r="A39" s="10" t="s">
        <v>30</v>
      </c>
      <c r="B39" s="15">
        <f t="shared" si="1"/>
        <v>-5489.3799999994226</v>
      </c>
      <c r="C39" s="22">
        <f t="shared" si="2"/>
        <v>-2.2854136309609085E-3</v>
      </c>
      <c r="D39" s="16">
        <v>2401919.6899999995</v>
      </c>
      <c r="E39" s="16">
        <v>603590.99</v>
      </c>
      <c r="F39" s="13">
        <v>852912.98</v>
      </c>
      <c r="G39" s="13">
        <v>1835504.99</v>
      </c>
      <c r="H39" s="13">
        <v>2396430.31</v>
      </c>
    </row>
    <row r="40" spans="1:11" x14ac:dyDescent="0.35">
      <c r="A40" s="10" t="s">
        <v>31</v>
      </c>
      <c r="B40" s="15">
        <f t="shared" si="1"/>
        <v>0</v>
      </c>
      <c r="C40" s="22">
        <v>0</v>
      </c>
      <c r="D40" s="16">
        <v>0</v>
      </c>
      <c r="E40" s="16">
        <v>0</v>
      </c>
      <c r="F40" s="16">
        <v>0</v>
      </c>
      <c r="G40" s="16">
        <v>0</v>
      </c>
      <c r="H40" s="15">
        <v>0</v>
      </c>
    </row>
    <row r="41" spans="1:11" x14ac:dyDescent="0.35">
      <c r="A41" s="10" t="s">
        <v>32</v>
      </c>
      <c r="B41" s="15">
        <f t="shared" si="1"/>
        <v>698937</v>
      </c>
      <c r="C41" s="22">
        <f t="shared" si="2"/>
        <v>-13.042302668408285</v>
      </c>
      <c r="D41" s="16">
        <v>-53590</v>
      </c>
      <c r="E41" s="16">
        <v>645347</v>
      </c>
      <c r="F41" s="13">
        <v>645347</v>
      </c>
      <c r="G41" s="13">
        <v>645347</v>
      </c>
      <c r="H41" s="16">
        <v>645347</v>
      </c>
    </row>
    <row r="42" spans="1:11" x14ac:dyDescent="0.35">
      <c r="A42" s="10" t="s">
        <v>33</v>
      </c>
      <c r="B42" s="15">
        <f t="shared" si="1"/>
        <v>0</v>
      </c>
      <c r="C42" s="22">
        <v>0</v>
      </c>
      <c r="D42" s="16">
        <v>0</v>
      </c>
      <c r="E42" s="16">
        <v>0</v>
      </c>
      <c r="F42" s="16">
        <v>0</v>
      </c>
      <c r="G42" s="15">
        <v>0</v>
      </c>
      <c r="H42" s="15">
        <v>0</v>
      </c>
    </row>
    <row r="43" spans="1:11" x14ac:dyDescent="0.35">
      <c r="A43" s="4" t="s">
        <v>34</v>
      </c>
      <c r="B43" s="14">
        <f t="shared" si="1"/>
        <v>873285.34000000171</v>
      </c>
      <c r="C43" s="20">
        <f t="shared" si="2"/>
        <v>7.7544021668953578E-2</v>
      </c>
      <c r="D43" s="14">
        <f>D32+D19</f>
        <v>11261800.989999998</v>
      </c>
      <c r="E43" s="14">
        <f>E32+E19</f>
        <v>11653619.220000001</v>
      </c>
      <c r="F43" s="5">
        <f>F32+F19</f>
        <v>11805051.65</v>
      </c>
      <c r="G43" s="5">
        <f>G32+G19</f>
        <v>12379854.92</v>
      </c>
      <c r="H43" s="5">
        <f>H32+H19</f>
        <v>12135086.33</v>
      </c>
      <c r="J43" s="17"/>
      <c r="K43" s="18"/>
    </row>
    <row r="44" spans="1:11" x14ac:dyDescent="0.35">
      <c r="D44" s="19"/>
      <c r="E44" s="19"/>
      <c r="F44" s="19"/>
    </row>
    <row r="45" spans="1:11" x14ac:dyDescent="0.35">
      <c r="G45" s="23"/>
    </row>
    <row r="46" spans="1:11" ht="99.75" customHeight="1" x14ac:dyDescent="0.35">
      <c r="A46" s="25" t="s">
        <v>35</v>
      </c>
      <c r="B46" s="25"/>
      <c r="C46" s="25"/>
      <c r="D46" s="25"/>
      <c r="E46" s="25"/>
      <c r="F46" s="25"/>
      <c r="G46" s="25"/>
      <c r="H46" s="25"/>
    </row>
  </sheetData>
  <mergeCells count="6">
    <mergeCell ref="A2:H6"/>
    <mergeCell ref="A46:H46"/>
    <mergeCell ref="A8:A9"/>
    <mergeCell ref="B8:B9"/>
    <mergeCell ref="C8:C9"/>
    <mergeCell ref="E8:H8"/>
  </mergeCells>
  <printOptions horizontalCentered="1"/>
  <pageMargins left="0.70866141732283472" right="0.70866141732283472" top="0.74803149606299213" bottom="0.74803149606299213" header="0.31496062992125984" footer="0.31496062992125984"/>
  <pageSetup scale="78"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2023-03-16T14:30:19Z</cp:lastPrinted>
  <dcterms:created xsi:type="dcterms:W3CDTF">2019-01-11T15:03:27Z</dcterms:created>
  <dcterms:modified xsi:type="dcterms:W3CDTF">2024-03-19T19:33:49Z</dcterms:modified>
</cp:coreProperties>
</file>