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jrvasquez\OneDrive - Superintendencia de Bancos\Documents\ESTADISTICA\Estadisticas Financieras - EMPRESAS FIDUCIARIAS\Estadisticas Financieras - 2023\Diciembre 2023\Estadisticas Financieras - Junio 2023\"/>
    </mc:Choice>
  </mc:AlternateContent>
  <xr:revisionPtr revIDLastSave="0" documentId="13_ncr:1_{6701FB54-EC28-4A9E-94A6-2304A6CD0C44}" xr6:coauthVersionLast="47" xr6:coauthVersionMax="47" xr10:uidLastSave="{00000000-0000-0000-0000-000000000000}"/>
  <bookViews>
    <workbookView xWindow="28680" yWindow="1815"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2" i="1" l="1"/>
  <c r="C41" i="1"/>
  <c r="B41" i="1"/>
  <c r="C40" i="1"/>
  <c r="B40" i="1"/>
  <c r="C39" i="1"/>
  <c r="B39" i="1"/>
  <c r="B38" i="1"/>
  <c r="C37" i="1"/>
  <c r="B37" i="1"/>
  <c r="B36" i="1"/>
  <c r="B35" i="1"/>
  <c r="C34" i="1"/>
  <c r="B34" i="1"/>
  <c r="C33" i="1"/>
  <c r="B33" i="1"/>
  <c r="C31" i="1"/>
  <c r="B31" i="1"/>
  <c r="C30" i="1"/>
  <c r="B30" i="1"/>
  <c r="C29" i="1"/>
  <c r="B29" i="1"/>
  <c r="C28" i="1"/>
  <c r="B28" i="1"/>
  <c r="C27" i="1"/>
  <c r="B27" i="1"/>
  <c r="B26" i="1"/>
  <c r="C25" i="1"/>
  <c r="B25" i="1"/>
  <c r="C24" i="1"/>
  <c r="B24" i="1"/>
  <c r="C23" i="1"/>
  <c r="B23" i="1"/>
  <c r="C22" i="1"/>
  <c r="B22" i="1"/>
  <c r="C21" i="1"/>
  <c r="B21" i="1"/>
  <c r="C20" i="1"/>
  <c r="B20" i="1"/>
  <c r="C18" i="1"/>
  <c r="B18" i="1"/>
  <c r="C17" i="1"/>
  <c r="B17" i="1"/>
  <c r="C16" i="1"/>
  <c r="B16" i="1"/>
  <c r="C15" i="1"/>
  <c r="B15" i="1"/>
  <c r="C14" i="1"/>
  <c r="B14" i="1"/>
  <c r="C13" i="1"/>
  <c r="B13" i="1"/>
  <c r="C12" i="1"/>
  <c r="B12" i="1"/>
  <c r="C11" i="1"/>
  <c r="B11" i="1"/>
  <c r="C10" i="1"/>
  <c r="B10" i="1"/>
  <c r="E19" i="1"/>
  <c r="H32" i="1" l="1"/>
  <c r="H19" i="1"/>
  <c r="H10" i="1"/>
  <c r="C32" i="1" l="1"/>
  <c r="B32" i="1"/>
  <c r="C19" i="1"/>
  <c r="B19" i="1"/>
  <c r="H43" i="1"/>
  <c r="G32" i="1"/>
  <c r="G19" i="1"/>
  <c r="G10" i="1"/>
  <c r="C43" i="1" l="1"/>
  <c r="B43" i="1"/>
  <c r="G43" i="1"/>
  <c r="E32" i="1" l="1"/>
  <c r="F32" i="1"/>
  <c r="F19" i="1"/>
  <c r="F10" i="1"/>
  <c r="E10" i="1"/>
  <c r="D32" i="1"/>
  <c r="D19" i="1"/>
  <c r="D10" i="1"/>
  <c r="F43" i="1" l="1"/>
  <c r="E43" i="1"/>
  <c r="D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<sst xmlns="http://schemas.openxmlformats.org/spreadsheetml/2006/main" count="44" uniqueCount="43">
  <si>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</si>
  <si>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</si>
  <si>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</si>
  <si>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</si>
  <si>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</si>
  <si>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</si>
  <si>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</si>
  <si>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</si>
  <si>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</si>
  <si>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</si>
  <si>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</si>
  <si>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</si>
  <si>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</si>
  <si>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</si>
  <si>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</si>
  <si>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</si>
  <si>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</si>
  <si>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</si>
  <si>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</si>
  <si>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</si>
  <si>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</si>
  <si>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</si>
  <si>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</si>
  <si>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</si>
  <si>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</si>
  <si>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</si>
  <si>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</si>
  <si>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</si>
  <si>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</si>
  <si>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</si>
  <si>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</si>
  <si>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</si>
  <si>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</si>
  <si>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</si>
  <si>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</si>
  <si>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</si>
  <si>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Al 30 de Junio</t>
  </si>
  <si>
    <t xml:space="preserve">Al 31 de Marzo </t>
  </si>
  <si>
    <t xml:space="preserve">Al 30 de Septiembre </t>
  </si>
  <si>
    <t xml:space="preserve">Al 31 de Diciembre </t>
  </si>
  <si>
    <t>%</t>
  </si>
  <si>
    <t>VARIACION ABSOLUTA</t>
  </si>
  <si>
    <t>CENTRO FIDUCIARIO INTERNACIONAL
BALANCE DE SITUACION CONSOLIDADO DE LAS FIDUCIARIAS
DE DICIEMBRE 2022 A DICIEMBRE 2023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</si>
</sst>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0%\)"/>
    <numFmt numFmtId="166" formatCode="#,##0.0000_);\(#,##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164" fontId="0" fillId="0" borderId="0" xfId="0" applyNumberFormat="1" applyAlignment="1">
      <alignment vertical="center"/>
    </xf>
    <xf numFmtId="10" fontId="0" fillId="0" borderId="0" xfId="2" applyNumberFormat="1" applyFont="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0" fontId="5" fillId="3" borderId="1" xfId="0" applyFont="1" applyFill="1" applyBorder="1" applyAlignment="1">
      <alignment horizontal="lef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166" fontId="0" fillId="0" borderId="0" xfId="0" applyNumberFormat="1" applyAlignment="1">
      <alignment vertical="center"/>
    </xf>
    <xf numFmtId="39" fontId="0" fillId="0" borderId="0" xfId="0" applyNumberFormat="1" applyAlignment="1">
      <alignment vertical="center"/>
    </xf>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justify" vertical="center" wrapText="1"/>
    </xf>
    <xf numFmtId="0" fontId="4" fillId="0" borderId="1"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workbookViewId="0">
      <selection activeCell="K30" sqref="K30"/>
    </sheetView>
  </sheetViews>
  <sheetFormatPr baseColWidth="10" defaultColWidth="9.1796875" defaultRowHeight="14.5" x14ac:dyDescent="0.35"/>
  <cols>
    <col min="1" max="1" width="51.26953125" style="9" customWidth="1"/>
    <col min="2" max="8" width="15.7265625" style="9" customWidth="1"/>
    <col min="9" max="9" width="12.54296875" style="9" bestFit="1" customWidth="1"/>
    <col min="10" max="10" width="11.54296875" style="9" bestFit="1" customWidth="1"/>
    <col min="11" max="16384" width="9.1796875" style="9"/>
  </cols>
  <sheetData>
    <row r="1" spans="1:10" x14ac:dyDescent="0.35">
      <c r="B1" s="10"/>
      <c r="C1" s="10"/>
      <c r="D1" s="10"/>
      <c r="E1" s="10"/>
      <c r="F1" s="10"/>
      <c r="G1" s="10"/>
      <c r="H1" s="10"/>
    </row>
    <row r="2" spans="1:10" ht="15" customHeight="1" x14ac:dyDescent="0.35">
      <c r="A2" s="27" t="s">
        <v>42</v>
      </c>
      <c r="B2" s="27"/>
      <c r="C2" s="27"/>
      <c r="D2" s="27"/>
      <c r="E2" s="27"/>
      <c r="F2" s="27"/>
      <c r="G2" s="27"/>
      <c r="H2" s="27"/>
    </row>
    <row r="3" spans="1:10" x14ac:dyDescent="0.35">
      <c r="A3" s="27"/>
      <c r="B3" s="27"/>
      <c r="C3" s="27"/>
      <c r="D3" s="27"/>
      <c r="E3" s="27"/>
      <c r="F3" s="27"/>
      <c r="G3" s="27"/>
      <c r="H3" s="27"/>
    </row>
    <row r="4" spans="1:10" x14ac:dyDescent="0.35">
      <c r="A4" s="27"/>
      <c r="B4" s="27"/>
      <c r="C4" s="27"/>
      <c r="D4" s="27"/>
      <c r="E4" s="27"/>
      <c r="F4" s="27"/>
      <c r="G4" s="27"/>
      <c r="H4" s="27"/>
    </row>
    <row r="5" spans="1:10" x14ac:dyDescent="0.35">
      <c r="A5" s="27"/>
      <c r="B5" s="27"/>
      <c r="C5" s="27"/>
      <c r="D5" s="27"/>
      <c r="E5" s="27"/>
      <c r="F5" s="27"/>
      <c r="G5" s="27"/>
      <c r="H5" s="27"/>
    </row>
    <row r="6" spans="1:10" x14ac:dyDescent="0.35">
      <c r="A6" s="27"/>
      <c r="B6" s="27"/>
      <c r="C6" s="27"/>
      <c r="D6" s="27"/>
      <c r="E6" s="27"/>
      <c r="F6" s="27"/>
      <c r="G6" s="27"/>
      <c r="H6" s="27"/>
    </row>
    <row r="8" spans="1:10" x14ac:dyDescent="0.35">
      <c r="A8" s="29" t="s">
        <v>0</v>
      </c>
      <c r="B8" s="29" t="s">
        <v>41</v>
      </c>
      <c r="C8" s="29" t="s">
        <v>40</v>
      </c>
      <c r="D8" s="8">
        <v>2022</v>
      </c>
      <c r="E8" s="26">
        <v>2023</v>
      </c>
      <c r="F8" s="26"/>
      <c r="G8" s="26"/>
      <c r="H8" s="26"/>
    </row>
    <row r="9" spans="1:10" s="1" customFormat="1" x14ac:dyDescent="0.35">
      <c r="A9" s="29"/>
      <c r="B9" s="29"/>
      <c r="C9" s="29"/>
      <c r="D9" s="8" t="s">
        <v>39</v>
      </c>
      <c r="E9" s="8" t="s">
        <v>37</v>
      </c>
      <c r="F9" s="8" t="s">
        <v>36</v>
      </c>
      <c r="G9" s="8" t="s">
        <v>38</v>
      </c>
      <c r="H9" s="8" t="s">
        <v>39</v>
      </c>
    </row>
    <row r="10" spans="1:10" x14ac:dyDescent="0.35">
      <c r="A10" s="2" t="s">
        <v>1</v>
      </c>
      <c r="B10" s="11">
        <f>H10-D10</f>
        <v>16226315.579999983</v>
      </c>
      <c r="C10" s="12">
        <f>(H10/D10)-1</f>
        <v>8.1330125520308494E-2</v>
      </c>
      <c r="D10" s="11">
        <f>SUM(D11:D18)</f>
        <v>199511748.89000002</v>
      </c>
      <c r="E10" s="11">
        <f t="shared" ref="E10:H10" si="0">SUM(E11:E18)</f>
        <v>202887664.73000002</v>
      </c>
      <c r="F10" s="13">
        <f t="shared" si="0"/>
        <v>207931564.12</v>
      </c>
      <c r="G10" s="13">
        <f t="shared" si="0"/>
        <v>217560429.43000001</v>
      </c>
      <c r="H10" s="13">
        <f t="shared" si="0"/>
        <v>215738064.47</v>
      </c>
      <c r="I10" s="14"/>
      <c r="J10" s="15"/>
    </row>
    <row r="11" spans="1:10" x14ac:dyDescent="0.35">
      <c r="A11" s="3" t="s">
        <v>2</v>
      </c>
      <c r="B11" s="16">
        <f t="shared" ref="B11:B43" si="1">H11-D11</f>
        <v>-622200</v>
      </c>
      <c r="C11" s="17">
        <f t="shared" ref="C11:C43" si="2">(H11/D11)-1</f>
        <v>-0.99512195121951219</v>
      </c>
      <c r="D11" s="16">
        <v>625250</v>
      </c>
      <c r="E11" s="16">
        <v>139820</v>
      </c>
      <c r="F11" s="18">
        <v>493800</v>
      </c>
      <c r="G11" s="18">
        <v>58045</v>
      </c>
      <c r="H11" s="18">
        <v>3050</v>
      </c>
      <c r="I11" s="14"/>
      <c r="J11" s="15"/>
    </row>
    <row r="12" spans="1:10" x14ac:dyDescent="0.35">
      <c r="A12" s="3" t="s">
        <v>3</v>
      </c>
      <c r="B12" s="16">
        <f t="shared" si="1"/>
        <v>17471245.74999997</v>
      </c>
      <c r="C12" s="17">
        <f t="shared" si="2"/>
        <v>0.12780034252091821</v>
      </c>
      <c r="D12" s="16">
        <v>136707346.83000001</v>
      </c>
      <c r="E12" s="16">
        <v>141115430.21000001</v>
      </c>
      <c r="F12" s="18">
        <v>144775376.26000002</v>
      </c>
      <c r="G12" s="18">
        <v>153698370.03</v>
      </c>
      <c r="H12" s="18">
        <v>154178592.57999998</v>
      </c>
      <c r="I12" s="14"/>
      <c r="J12" s="15"/>
    </row>
    <row r="13" spans="1:10" x14ac:dyDescent="0.35">
      <c r="A13" s="3" t="s">
        <v>4</v>
      </c>
      <c r="B13" s="16">
        <f t="shared" si="1"/>
        <v>-1456979.2400000002</v>
      </c>
      <c r="C13" s="17">
        <f t="shared" si="2"/>
        <v>-0.12387951992198032</v>
      </c>
      <c r="D13" s="16">
        <v>11761259.98</v>
      </c>
      <c r="E13" s="16">
        <v>9604900.0399999991</v>
      </c>
      <c r="F13" s="18">
        <v>9993218.5800000001</v>
      </c>
      <c r="G13" s="18">
        <v>11410425.57</v>
      </c>
      <c r="H13" s="18">
        <v>10304280.74</v>
      </c>
      <c r="I13" s="14"/>
      <c r="J13" s="15"/>
    </row>
    <row r="14" spans="1:10" x14ac:dyDescent="0.35">
      <c r="A14" s="3" t="s">
        <v>5</v>
      </c>
      <c r="B14" s="16">
        <f t="shared" si="1"/>
        <v>-4331.5400000000373</v>
      </c>
      <c r="C14" s="17">
        <f t="shared" si="2"/>
        <v>-2.8009567408238123E-3</v>
      </c>
      <c r="D14" s="16">
        <v>1546450.1600000001</v>
      </c>
      <c r="E14" s="16">
        <v>1258319</v>
      </c>
      <c r="F14" s="18">
        <v>2138172.48</v>
      </c>
      <c r="G14" s="18">
        <v>1846843.88</v>
      </c>
      <c r="H14" s="18">
        <v>1542118.62</v>
      </c>
      <c r="I14" s="14"/>
      <c r="J14" s="15"/>
    </row>
    <row r="15" spans="1:10" x14ac:dyDescent="0.35">
      <c r="A15" s="3" t="s">
        <v>6</v>
      </c>
      <c r="B15" s="16">
        <f t="shared" si="1"/>
        <v>-40271</v>
      </c>
      <c r="C15" s="17">
        <f t="shared" si="2"/>
        <v>-0.10215932095038538</v>
      </c>
      <c r="D15" s="16">
        <v>394198</v>
      </c>
      <c r="E15" s="16">
        <v>376388</v>
      </c>
      <c r="F15" s="18">
        <v>369914</v>
      </c>
      <c r="G15" s="18">
        <v>360100</v>
      </c>
      <c r="H15" s="18">
        <v>353927</v>
      </c>
      <c r="I15" s="14"/>
    </row>
    <row r="16" spans="1:10" x14ac:dyDescent="0.35">
      <c r="A16" s="3" t="s">
        <v>7</v>
      </c>
      <c r="B16" s="16">
        <f t="shared" si="1"/>
        <v>2435366</v>
      </c>
      <c r="C16" s="17">
        <f t="shared" si="2"/>
        <v>7.9964643536880819E-2</v>
      </c>
      <c r="D16" s="16">
        <v>30455535</v>
      </c>
      <c r="E16" s="16">
        <v>32404398</v>
      </c>
      <c r="F16" s="18">
        <v>32222968</v>
      </c>
      <c r="G16" s="18">
        <v>30890876</v>
      </c>
      <c r="H16" s="18">
        <v>32890901</v>
      </c>
      <c r="I16" s="14"/>
    </row>
    <row r="17" spans="1:9" x14ac:dyDescent="0.35">
      <c r="A17" s="3" t="s">
        <v>8</v>
      </c>
      <c r="B17" s="16">
        <f t="shared" si="1"/>
        <v>-248438.49000000022</v>
      </c>
      <c r="C17" s="17">
        <f t="shared" si="2"/>
        <v>-4.8616392141638931E-2</v>
      </c>
      <c r="D17" s="16">
        <v>5110179.49</v>
      </c>
      <c r="E17" s="16">
        <v>5728765.2400000002</v>
      </c>
      <c r="F17" s="18">
        <v>5711763.4199999999</v>
      </c>
      <c r="G17" s="18">
        <v>5675485.5600000005</v>
      </c>
      <c r="H17" s="18">
        <v>4861741</v>
      </c>
      <c r="I17" s="14"/>
    </row>
    <row r="18" spans="1:9" x14ac:dyDescent="0.35">
      <c r="A18" s="3" t="s">
        <v>9</v>
      </c>
      <c r="B18" s="16">
        <f t="shared" si="1"/>
        <v>-1308075.9000000004</v>
      </c>
      <c r="C18" s="17">
        <f t="shared" si="2"/>
        <v>-0.10131068570084967</v>
      </c>
      <c r="D18" s="16">
        <v>12911529.43</v>
      </c>
      <c r="E18" s="16">
        <v>12259644.24</v>
      </c>
      <c r="F18" s="18">
        <v>12226351.379999999</v>
      </c>
      <c r="G18" s="18">
        <v>13620283.390000001</v>
      </c>
      <c r="H18" s="18">
        <v>11603453.529999999</v>
      </c>
      <c r="I18" s="14"/>
    </row>
    <row r="19" spans="1:9" x14ac:dyDescent="0.35">
      <c r="A19" s="19" t="s">
        <v>10</v>
      </c>
      <c r="B19" s="11">
        <f t="shared" si="1"/>
        <v>1235874.7699999977</v>
      </c>
      <c r="C19" s="12">
        <f t="shared" si="2"/>
        <v>9.426073101562471E-2</v>
      </c>
      <c r="D19" s="11">
        <f>SUM(D20:D31)</f>
        <v>13111236.850000001</v>
      </c>
      <c r="E19" s="11">
        <f>SUM(E20:E31)</f>
        <v>15626430.640000001</v>
      </c>
      <c r="F19" s="13">
        <f>SUM(F20:F31)</f>
        <v>16353360.390000001</v>
      </c>
      <c r="G19" s="13">
        <f>SUM(G20:G31)</f>
        <v>20641990.23</v>
      </c>
      <c r="H19" s="13">
        <f>SUM(H20:H31)</f>
        <v>14347111.619999999</v>
      </c>
      <c r="I19" s="14"/>
    </row>
    <row r="20" spans="1:9" x14ac:dyDescent="0.35">
      <c r="A20" s="5" t="s">
        <v>11</v>
      </c>
      <c r="B20" s="16">
        <f t="shared" si="1"/>
        <v>-1191433.6400000001</v>
      </c>
      <c r="C20" s="17">
        <f t="shared" si="2"/>
        <v>-0.81208754015609741</v>
      </c>
      <c r="D20" s="16">
        <v>1467124.6400000001</v>
      </c>
      <c r="E20" s="16">
        <v>1479126.73</v>
      </c>
      <c r="F20" s="18">
        <v>500459.77</v>
      </c>
      <c r="G20" s="18">
        <v>1333634.77</v>
      </c>
      <c r="H20" s="18">
        <v>275691</v>
      </c>
      <c r="I20" s="14"/>
    </row>
    <row r="21" spans="1:9" x14ac:dyDescent="0.35">
      <c r="A21" s="5" t="s">
        <v>12</v>
      </c>
      <c r="B21" s="16">
        <f t="shared" si="1"/>
        <v>511956.54000000004</v>
      </c>
      <c r="C21" s="17">
        <f t="shared" si="2"/>
        <v>0.73303627952736794</v>
      </c>
      <c r="D21" s="16">
        <v>698405.46</v>
      </c>
      <c r="E21" s="16">
        <v>1124956.0900000001</v>
      </c>
      <c r="F21" s="18">
        <v>863817.59</v>
      </c>
      <c r="G21" s="18">
        <v>863157.36</v>
      </c>
      <c r="H21" s="18">
        <v>1210362</v>
      </c>
      <c r="I21" s="14"/>
    </row>
    <row r="22" spans="1:9" x14ac:dyDescent="0.35">
      <c r="A22" s="7" t="s">
        <v>13</v>
      </c>
      <c r="B22" s="16">
        <f t="shared" si="1"/>
        <v>-109369</v>
      </c>
      <c r="C22" s="17">
        <f t="shared" si="2"/>
        <v>-0.57090284592737972</v>
      </c>
      <c r="D22" s="16">
        <v>191572</v>
      </c>
      <c r="E22" s="16">
        <v>182272</v>
      </c>
      <c r="F22" s="18">
        <v>126740</v>
      </c>
      <c r="G22" s="18">
        <v>119066</v>
      </c>
      <c r="H22" s="18">
        <v>82203</v>
      </c>
      <c r="I22" s="14"/>
    </row>
    <row r="23" spans="1:9" x14ac:dyDescent="0.35">
      <c r="A23" s="6" t="s">
        <v>14</v>
      </c>
      <c r="B23" s="16">
        <f t="shared" si="1"/>
        <v>-165925</v>
      </c>
      <c r="C23" s="17">
        <f t="shared" si="2"/>
        <v>-1</v>
      </c>
      <c r="D23" s="16">
        <v>165925</v>
      </c>
      <c r="E23" s="16">
        <v>0</v>
      </c>
      <c r="F23" s="16">
        <v>0</v>
      </c>
      <c r="G23" s="16">
        <v>0</v>
      </c>
      <c r="H23" s="16">
        <v>0</v>
      </c>
      <c r="I23" s="14"/>
    </row>
    <row r="24" spans="1:9" x14ac:dyDescent="0.35">
      <c r="A24" s="5" t="s">
        <v>15</v>
      </c>
      <c r="B24" s="16">
        <f t="shared" si="1"/>
        <v>1111810.3600000001</v>
      </c>
      <c r="C24" s="17">
        <f t="shared" si="2"/>
        <v>1.1506481882996793</v>
      </c>
      <c r="D24" s="16">
        <v>966247</v>
      </c>
      <c r="E24" s="16">
        <v>921694</v>
      </c>
      <c r="F24" s="18">
        <v>685643</v>
      </c>
      <c r="G24" s="18">
        <v>530851</v>
      </c>
      <c r="H24" s="18">
        <v>2078057.36</v>
      </c>
      <c r="I24" s="14"/>
    </row>
    <row r="25" spans="1:9" x14ac:dyDescent="0.35">
      <c r="A25" s="5" t="s">
        <v>16</v>
      </c>
      <c r="B25" s="16">
        <f t="shared" si="1"/>
        <v>678399.9</v>
      </c>
      <c r="C25" s="17">
        <f t="shared" si="2"/>
        <v>3.2930579280235674</v>
      </c>
      <c r="D25" s="16">
        <v>206009.1</v>
      </c>
      <c r="E25" s="16">
        <v>1098559</v>
      </c>
      <c r="F25" s="18">
        <v>2130651.16</v>
      </c>
      <c r="G25" s="18">
        <v>3104071</v>
      </c>
      <c r="H25" s="18">
        <v>884409</v>
      </c>
      <c r="I25" s="14"/>
    </row>
    <row r="26" spans="1:9" x14ac:dyDescent="0.35">
      <c r="A26" s="5" t="s">
        <v>17</v>
      </c>
      <c r="B26" s="16">
        <f t="shared" si="1"/>
        <v>353921</v>
      </c>
      <c r="C26" s="17">
        <v>1</v>
      </c>
      <c r="D26" s="16">
        <v>0</v>
      </c>
      <c r="E26" s="16">
        <v>0</v>
      </c>
      <c r="F26" s="16">
        <v>0</v>
      </c>
      <c r="G26" s="21">
        <v>200000</v>
      </c>
      <c r="H26" s="18">
        <v>353921</v>
      </c>
      <c r="I26" s="14"/>
    </row>
    <row r="27" spans="1:9" x14ac:dyDescent="0.35">
      <c r="A27" s="5" t="s">
        <v>18</v>
      </c>
      <c r="B27" s="16">
        <f t="shared" si="1"/>
        <v>1225842.26</v>
      </c>
      <c r="C27" s="17">
        <f t="shared" si="2"/>
        <v>1.8488718937029125</v>
      </c>
      <c r="D27" s="16">
        <v>663021.74</v>
      </c>
      <c r="E27" s="16">
        <v>896553.12</v>
      </c>
      <c r="F27" s="18">
        <v>830219.44</v>
      </c>
      <c r="G27" s="18">
        <v>1240929</v>
      </c>
      <c r="H27" s="18">
        <v>1888864</v>
      </c>
      <c r="I27" s="14"/>
    </row>
    <row r="28" spans="1:9" x14ac:dyDescent="0.35">
      <c r="A28" s="5" t="s">
        <v>19</v>
      </c>
      <c r="B28" s="16">
        <f t="shared" si="1"/>
        <v>-2706</v>
      </c>
      <c r="C28" s="17">
        <f t="shared" si="2"/>
        <v>-0.99266324284666174</v>
      </c>
      <c r="D28" s="16">
        <v>2726</v>
      </c>
      <c r="E28" s="16">
        <v>0</v>
      </c>
      <c r="F28" s="18">
        <v>2648</v>
      </c>
      <c r="G28" s="18">
        <v>3321</v>
      </c>
      <c r="H28" s="18">
        <v>20</v>
      </c>
      <c r="I28" s="14"/>
    </row>
    <row r="29" spans="1:9" x14ac:dyDescent="0.35">
      <c r="A29" s="5" t="s">
        <v>20</v>
      </c>
      <c r="B29" s="16">
        <f t="shared" si="1"/>
        <v>-278155.18999999994</v>
      </c>
      <c r="C29" s="17">
        <f t="shared" si="2"/>
        <v>-0.13391590165114664</v>
      </c>
      <c r="D29" s="16">
        <v>2077088.58</v>
      </c>
      <c r="E29" s="16">
        <v>1944990.1600000001</v>
      </c>
      <c r="F29" s="18">
        <v>1828554.29</v>
      </c>
      <c r="G29" s="18">
        <v>1429565.18</v>
      </c>
      <c r="H29" s="18">
        <v>1798933.3900000001</v>
      </c>
      <c r="I29" s="14"/>
    </row>
    <row r="30" spans="1:9" x14ac:dyDescent="0.35">
      <c r="A30" s="5" t="s">
        <v>21</v>
      </c>
      <c r="B30" s="16">
        <f t="shared" si="1"/>
        <v>-555259.05000000005</v>
      </c>
      <c r="C30" s="17">
        <f t="shared" si="2"/>
        <v>-0.31481187710148739</v>
      </c>
      <c r="D30" s="16">
        <v>1763780.5</v>
      </c>
      <c r="E30" s="16">
        <v>1134519</v>
      </c>
      <c r="F30" s="18">
        <v>2195936.5</v>
      </c>
      <c r="G30" s="18">
        <v>1170558.03</v>
      </c>
      <c r="H30" s="18">
        <v>1208521.45</v>
      </c>
      <c r="I30" s="14"/>
    </row>
    <row r="31" spans="1:9" x14ac:dyDescent="0.35">
      <c r="A31" s="5" t="s">
        <v>22</v>
      </c>
      <c r="B31" s="16">
        <f t="shared" si="1"/>
        <v>-343207.41000000015</v>
      </c>
      <c r="C31" s="17">
        <f t="shared" si="2"/>
        <v>-6.9909118458266417E-2</v>
      </c>
      <c r="D31" s="16">
        <v>4909336.83</v>
      </c>
      <c r="E31" s="16">
        <v>6843760.54</v>
      </c>
      <c r="F31" s="18">
        <v>7188690.6399999997</v>
      </c>
      <c r="G31" s="18">
        <v>10646836.890000001</v>
      </c>
      <c r="H31" s="18">
        <v>4566129.42</v>
      </c>
      <c r="I31" s="14"/>
    </row>
    <row r="32" spans="1:9" x14ac:dyDescent="0.35">
      <c r="A32" s="20" t="s">
        <v>23</v>
      </c>
      <c r="B32" s="11">
        <f t="shared" si="1"/>
        <v>14990440.810000032</v>
      </c>
      <c r="C32" s="12">
        <f t="shared" si="2"/>
        <v>8.0420598881097538E-2</v>
      </c>
      <c r="D32" s="11">
        <f>SUM(D33:D42)</f>
        <v>186400512.03999999</v>
      </c>
      <c r="E32" s="11">
        <f>SUM(E33:E42)</f>
        <v>187261234.09</v>
      </c>
      <c r="F32" s="13">
        <f t="shared" ref="F32:H32" si="3">SUM(F33:F42)</f>
        <v>191578203.72999999</v>
      </c>
      <c r="G32" s="13">
        <f t="shared" si="3"/>
        <v>196918439.20000002</v>
      </c>
      <c r="H32" s="13">
        <f t="shared" si="3"/>
        <v>201390952.85000002</v>
      </c>
      <c r="I32" s="14"/>
    </row>
    <row r="33" spans="1:9" x14ac:dyDescent="0.35">
      <c r="A33" s="5" t="s">
        <v>24</v>
      </c>
      <c r="B33" s="21">
        <f t="shared" si="1"/>
        <v>-23116662</v>
      </c>
      <c r="C33" s="22">
        <f t="shared" si="2"/>
        <v>-0.34659990596370316</v>
      </c>
      <c r="D33" s="21">
        <v>66695523</v>
      </c>
      <c r="E33" s="21">
        <v>67243207.510000005</v>
      </c>
      <c r="F33" s="23">
        <v>65116962</v>
      </c>
      <c r="G33" s="23">
        <v>67136721</v>
      </c>
      <c r="H33" s="23">
        <v>43578861</v>
      </c>
      <c r="I33" s="14"/>
    </row>
    <row r="34" spans="1:9" x14ac:dyDescent="0.35">
      <c r="A34" s="5" t="s">
        <v>25</v>
      </c>
      <c r="B34" s="21">
        <f t="shared" si="1"/>
        <v>1758858</v>
      </c>
      <c r="C34" s="22">
        <f t="shared" si="2"/>
        <v>54.108718390450996</v>
      </c>
      <c r="D34" s="21">
        <v>32506</v>
      </c>
      <c r="E34" s="21">
        <v>28212</v>
      </c>
      <c r="F34" s="23">
        <v>1822414</v>
      </c>
      <c r="G34" s="23">
        <v>31439</v>
      </c>
      <c r="H34" s="23">
        <v>1791364</v>
      </c>
      <c r="I34" s="14"/>
    </row>
    <row r="35" spans="1:9" x14ac:dyDescent="0.35">
      <c r="A35" s="4" t="s">
        <v>26</v>
      </c>
      <c r="B35" s="21">
        <f t="shared" si="1"/>
        <v>0</v>
      </c>
      <c r="C35" s="22">
        <v>0</v>
      </c>
      <c r="D35" s="21">
        <v>0</v>
      </c>
      <c r="E35" s="21">
        <v>0</v>
      </c>
      <c r="F35" s="21">
        <v>0</v>
      </c>
      <c r="G35" s="21">
        <v>0</v>
      </c>
      <c r="H35" s="21">
        <v>0</v>
      </c>
      <c r="I35" s="14"/>
    </row>
    <row r="36" spans="1:9" x14ac:dyDescent="0.35">
      <c r="A36" s="4" t="s">
        <v>27</v>
      </c>
      <c r="B36" s="21">
        <f t="shared" si="1"/>
        <v>0</v>
      </c>
      <c r="C36" s="22">
        <v>0</v>
      </c>
      <c r="D36" s="21">
        <v>0</v>
      </c>
      <c r="E36" s="21">
        <v>0</v>
      </c>
      <c r="F36" s="21">
        <v>0</v>
      </c>
      <c r="G36" s="21">
        <v>0</v>
      </c>
      <c r="H36" s="21">
        <v>0</v>
      </c>
      <c r="I36" s="14"/>
    </row>
    <row r="37" spans="1:9" x14ac:dyDescent="0.35">
      <c r="A37" s="4" t="s">
        <v>28</v>
      </c>
      <c r="B37" s="21">
        <f t="shared" si="1"/>
        <v>33592636.050000027</v>
      </c>
      <c r="C37" s="22">
        <f t="shared" si="2"/>
        <v>0.33968811794306997</v>
      </c>
      <c r="D37" s="21">
        <v>98892584.919999987</v>
      </c>
      <c r="E37" s="21">
        <v>109085614.18000001</v>
      </c>
      <c r="F37" s="23">
        <v>107318757.45</v>
      </c>
      <c r="G37" s="23">
        <v>112633531.21000001</v>
      </c>
      <c r="H37" s="21">
        <v>132485220.97000001</v>
      </c>
      <c r="I37" s="14"/>
    </row>
    <row r="38" spans="1:9" x14ac:dyDescent="0.35">
      <c r="A38" s="4" t="s">
        <v>29</v>
      </c>
      <c r="B38" s="21">
        <f t="shared" si="1"/>
        <v>0</v>
      </c>
      <c r="C38" s="22">
        <v>0</v>
      </c>
      <c r="D38" s="21">
        <v>0</v>
      </c>
      <c r="E38" s="21">
        <v>0</v>
      </c>
      <c r="F38" s="21">
        <v>0</v>
      </c>
      <c r="G38" s="21">
        <v>0</v>
      </c>
      <c r="H38" s="21">
        <v>0</v>
      </c>
      <c r="I38" s="14"/>
    </row>
    <row r="39" spans="1:9" x14ac:dyDescent="0.35">
      <c r="A39" s="4" t="s">
        <v>30</v>
      </c>
      <c r="B39" s="21">
        <f t="shared" si="1"/>
        <v>2016098.7600000016</v>
      </c>
      <c r="C39" s="22">
        <f t="shared" si="2"/>
        <v>0.10556890302587418</v>
      </c>
      <c r="D39" s="21">
        <v>19097468.119999997</v>
      </c>
      <c r="E39" s="21">
        <v>8519027.4000000004</v>
      </c>
      <c r="F39" s="23">
        <v>14879916.280000001</v>
      </c>
      <c r="G39" s="23">
        <v>14707581.99</v>
      </c>
      <c r="H39" s="21">
        <v>21113566.879999999</v>
      </c>
      <c r="I39" s="14"/>
    </row>
    <row r="40" spans="1:9" x14ac:dyDescent="0.35">
      <c r="A40" s="4" t="s">
        <v>31</v>
      </c>
      <c r="B40" s="21">
        <f t="shared" si="1"/>
        <v>40573</v>
      </c>
      <c r="C40" s="22">
        <f t="shared" si="2"/>
        <v>0.51151678664632683</v>
      </c>
      <c r="D40" s="21">
        <v>79319</v>
      </c>
      <c r="E40" s="21">
        <v>83125</v>
      </c>
      <c r="F40" s="23">
        <v>138106</v>
      </c>
      <c r="G40" s="23">
        <v>107118</v>
      </c>
      <c r="H40" s="21">
        <v>119892</v>
      </c>
      <c r="I40" s="14"/>
    </row>
    <row r="41" spans="1:9" x14ac:dyDescent="0.35">
      <c r="A41" s="4" t="s">
        <v>32</v>
      </c>
      <c r="B41" s="21">
        <f t="shared" si="1"/>
        <v>698937</v>
      </c>
      <c r="C41" s="22">
        <f t="shared" si="2"/>
        <v>0.43598790102494456</v>
      </c>
      <c r="D41" s="21">
        <v>1603111</v>
      </c>
      <c r="E41" s="21">
        <v>2302048</v>
      </c>
      <c r="F41" s="23">
        <v>2302048</v>
      </c>
      <c r="G41" s="23">
        <v>2302048</v>
      </c>
      <c r="H41" s="21">
        <v>2302048</v>
      </c>
      <c r="I41" s="14"/>
    </row>
    <row r="42" spans="1:9" x14ac:dyDescent="0.35">
      <c r="A42" s="4" t="s">
        <v>33</v>
      </c>
      <c r="B42" s="21">
        <f t="shared" si="1"/>
        <v>0</v>
      </c>
      <c r="C42" s="22">
        <v>0</v>
      </c>
      <c r="D42" s="21">
        <v>0</v>
      </c>
      <c r="E42" s="21">
        <v>0</v>
      </c>
      <c r="F42" s="21">
        <v>0</v>
      </c>
      <c r="G42" s="21">
        <v>0</v>
      </c>
      <c r="H42" s="21">
        <v>0</v>
      </c>
      <c r="I42" s="14"/>
    </row>
    <row r="43" spans="1:9" x14ac:dyDescent="0.35">
      <c r="A43" s="2" t="s">
        <v>34</v>
      </c>
      <c r="B43" s="11">
        <f t="shared" si="1"/>
        <v>16226315.580000043</v>
      </c>
      <c r="C43" s="12">
        <f t="shared" si="2"/>
        <v>8.1330125520308938E-2</v>
      </c>
      <c r="D43" s="11">
        <f>D19+D32</f>
        <v>199511748.88999999</v>
      </c>
      <c r="E43" s="11">
        <f>E19+E32</f>
        <v>202887664.73000002</v>
      </c>
      <c r="F43" s="13">
        <f>F19+F32</f>
        <v>207931564.12</v>
      </c>
      <c r="G43" s="13">
        <f>G19+G32</f>
        <v>217560429.43000001</v>
      </c>
      <c r="H43" s="13">
        <f>H19+H32</f>
        <v>215738064.47000003</v>
      </c>
      <c r="I43" s="14"/>
    </row>
    <row r="44" spans="1:9" x14ac:dyDescent="0.35">
      <c r="D44" s="24"/>
      <c r="E44" s="24"/>
      <c r="F44" s="24"/>
    </row>
    <row r="45" spans="1:9" x14ac:dyDescent="0.35">
      <c r="D45" s="25"/>
      <c r="E45" s="25"/>
    </row>
    <row r="46" spans="1:9" ht="99.75" customHeight="1" x14ac:dyDescent="0.35">
      <c r="A46" s="28" t="s">
        <v>35</v>
      </c>
      <c r="B46" s="28"/>
      <c r="C46" s="28"/>
      <c r="D46" s="28"/>
      <c r="E46" s="28"/>
      <c r="F46" s="28"/>
      <c r="G46" s="28"/>
      <c r="H46" s="28"/>
    </row>
  </sheetData>
  <mergeCells count="6">
    <mergeCell ref="E8:H8"/>
    <mergeCell ref="A2:H6"/>
    <mergeCell ref="A46:H46"/>
    <mergeCell ref="A8:A9"/>
    <mergeCell ref="B8:B9"/>
    <mergeCell ref="C8:C9"/>
  </mergeCells>
  <printOptions horizontalCentered="1"/>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2023-03-16T14:29:29Z</cp:lastPrinted>
  <dcterms:created xsi:type="dcterms:W3CDTF">2019-01-11T15:00:31Z</dcterms:created>
  <dcterms:modified xsi:type="dcterms:W3CDTF">2024-03-19T20:05:29Z</dcterms:modified>
</cp:coreProperties>
</file>