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llai\Downloads\Nueva carpeta (7)\Estadistica Financieras  - dic 2022\Estado de Situación de las Empresas Fiduciarias\"/>
    </mc:Choice>
  </mc:AlternateContent>
  <xr:revisionPtr revIDLastSave="0" documentId="13_ncr:1_{251F3458-9585-4521-A916-D52CF628817A}" xr6:coauthVersionLast="47" xr6:coauthVersionMax="47" xr10:uidLastSave="{00000000-0000-0000-0000-000000000000}"/>
  <bookViews>
    <workbookView xWindow="-110" yWindow="-110" windowWidth="19420" windowHeight="1242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2" i="1" l="1"/>
  <c r="B42" i="1"/>
  <c r="C41" i="1"/>
  <c r="B41" i="1"/>
  <c r="C40" i="1"/>
  <c r="B40" i="1"/>
  <c r="C39" i="1"/>
  <c r="B39" i="1"/>
  <c r="B38" i="1"/>
  <c r="C37" i="1"/>
  <c r="B37" i="1"/>
  <c r="B36" i="1"/>
  <c r="B35" i="1"/>
  <c r="C34" i="1"/>
  <c r="B34" i="1"/>
  <c r="C33" i="1"/>
  <c r="B33" i="1"/>
  <c r="C31" i="1"/>
  <c r="B31" i="1"/>
  <c r="C30" i="1"/>
  <c r="B30" i="1"/>
  <c r="C29" i="1"/>
  <c r="B29" i="1"/>
  <c r="C28" i="1"/>
  <c r="B28" i="1"/>
  <c r="C27" i="1"/>
  <c r="B27" i="1"/>
  <c r="B26" i="1"/>
  <c r="C25" i="1"/>
  <c r="B25" i="1"/>
  <c r="C24" i="1"/>
  <c r="B24" i="1"/>
  <c r="B23" i="1"/>
  <c r="C22" i="1"/>
  <c r="B22" i="1"/>
  <c r="C21" i="1"/>
  <c r="B21" i="1"/>
  <c r="C20" i="1"/>
  <c r="B20" i="1"/>
  <c r="C18" i="1"/>
  <c r="B18" i="1"/>
  <c r="C17" i="1"/>
  <c r="B17" i="1"/>
  <c r="C16" i="1"/>
  <c r="B16" i="1"/>
  <c r="C15" i="1"/>
  <c r="B15" i="1"/>
  <c r="C14" i="1"/>
  <c r="B14" i="1"/>
  <c r="C13" i="1"/>
  <c r="B13" i="1"/>
  <c r="C12" i="1"/>
  <c r="B12" i="1"/>
  <c r="C11" i="1"/>
  <c r="B11" i="1"/>
  <c r="H32" i="1" l="1"/>
  <c r="H19" i="1"/>
  <c r="H10" i="1"/>
  <c r="B10" i="1" l="1"/>
  <c r="C10" i="1"/>
  <c r="C32" i="1"/>
  <c r="B32" i="1"/>
  <c r="C19" i="1"/>
  <c r="B19" i="1"/>
  <c r="H43" i="1"/>
  <c r="G32" i="1"/>
  <c r="G19" i="1"/>
  <c r="G10" i="1"/>
  <c r="B43" i="1" l="1"/>
  <c r="C43" i="1"/>
  <c r="G43" i="1"/>
  <c r="F32" i="1"/>
  <c r="E32" i="1"/>
  <c r="F19" i="1"/>
  <c r="E19" i="1"/>
  <c r="F10" i="1"/>
  <c r="E10" i="1"/>
  <c r="D32" i="1"/>
  <c r="D19" i="1"/>
  <c r="D10" i="1"/>
  <c r="E43" i="1" l="1"/>
  <c r="F43" i="1"/>
  <c r="D43" i="1"/>
</calcChain>
</file>

<file path=xl/sharedStrings.xml><?xml version="1.0" encoding="utf-8"?>
<sst xmlns="http://schemas.openxmlformats.org/spreadsheetml/2006/main" count="44" uniqueCount="43">
  <si>
    <t>Detalle de cuentas completo</t>
  </si>
  <si>
    <t>TOTAL DE ACTIVO</t>
  </si>
  <si>
    <t>Caja, Efectivo y Equivalente de Efectivo</t>
  </si>
  <si>
    <t xml:space="preserve">Depósitos en Bancos </t>
  </si>
  <si>
    <t>Cuentas por Cobrar Neto</t>
  </si>
  <si>
    <t>Gastos e Impuestos Pagados por Anticipado</t>
  </si>
  <si>
    <t xml:space="preserve"> Prestamos Neto</t>
  </si>
  <si>
    <t>Inversiones en Valores Neto</t>
  </si>
  <si>
    <t>Activo Fijo (Neto)</t>
  </si>
  <si>
    <t>Activos Varios</t>
  </si>
  <si>
    <t xml:space="preserve">PASIVOS </t>
  </si>
  <si>
    <t xml:space="preserve">Cuentas por pagar -  Proveedores </t>
  </si>
  <si>
    <t>Cuentas por pagar - Relacionadas</t>
  </si>
  <si>
    <t xml:space="preserve">Depositos por pagar </t>
  </si>
  <si>
    <t>Utilidades a socios por pagar</t>
  </si>
  <si>
    <t>Gastos acumulados por pagar</t>
  </si>
  <si>
    <t>Impuestos  por pagar</t>
  </si>
  <si>
    <t>Financiamientos recibidos</t>
  </si>
  <si>
    <t>Ingresos diferidos</t>
  </si>
  <si>
    <t xml:space="preserve">Intereses acumulados por pagar </t>
  </si>
  <si>
    <t>Provisión para prestaciones laborales</t>
  </si>
  <si>
    <t>Otras cuentas por pagar</t>
  </si>
  <si>
    <t>Otros pasivos</t>
  </si>
  <si>
    <t>FONDOS DE CAPITAL</t>
  </si>
  <si>
    <t>Capital Pagado</t>
  </si>
  <si>
    <t>Otras Reservas</t>
  </si>
  <si>
    <t>Ganancia o Perdida por Cobertura de Flujo de Efectivo</t>
  </si>
  <si>
    <t>Ganancia (Perdida) en Conversión de Moneda</t>
  </si>
  <si>
    <t>Resultados Acumulados de Períodos (Años Fiscales) Anteriores</t>
  </si>
  <si>
    <t>Reorganización de entidades bajo control común</t>
  </si>
  <si>
    <t>Resultados del Período</t>
  </si>
  <si>
    <t>Ganancia o Pérdida en Valores Disp. para la Venta</t>
  </si>
  <si>
    <t>Superávit por revaluación</t>
  </si>
  <si>
    <t>Participación no controladora</t>
  </si>
  <si>
    <t>TOTAL DE PASIVO Y CAPITAL</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</si>
  <si>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</si>
  <si>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VARIACION ABSOLUTA</t>
  </si>
  <si>
    <t>%</t>
  </si>
  <si>
    <t xml:space="preserve">Al 31 de Diciembre </t>
  </si>
  <si>
    <t xml:space="preserve">Al 31 de Marzo </t>
  </si>
  <si>
    <t>Al 30 de Junio</t>
  </si>
  <si>
    <t xml:space="preserve">Al 30 de Septiembre </t>
  </si>
  <si>
    <t>CENTRO FIDUCIARIO INTERNACIONAL
BALANCE DE SITUACION CONSOLIDADO DE LAS OTRAS EMPRESAS FIDUCIARIAS
DE DICIEMBRE 2021 A DICIEMBRE 2022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</si>
</sst>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sz val="9"/>
      <name val="Calibri"/>
      <family val="2"/>
      <scheme val="minor"/>
    </font>
    <font>
      <b/>
      <u/>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9">
    <xf numFmtId="0" fontId="0" fillId="0" borderId="0" xfId="0"/>
    <xf numFmtId="0" fontId="0" fillId="0" borderId="0" xfId="0" applyAlignment="1">
      <alignment horizontal="center" vertical="center" wrapText="1"/>
    </xf>
    <xf numFmtId="0" fontId="5" fillId="3" borderId="1" xfId="0" applyFont="1" applyFill="1" applyBorder="1" applyAlignment="1">
      <alignment vertical="center"/>
    </xf>
    <xf numFmtId="0" fontId="6" fillId="4" borderId="1" xfId="0" applyFont="1" applyFill="1" applyBorder="1" applyAlignment="1">
      <alignment vertical="center"/>
    </xf>
    <xf numFmtId="0" fontId="6" fillId="5" borderId="1" xfId="0" applyFont="1" applyFill="1" applyBorder="1" applyAlignment="1">
      <alignment vertical="center"/>
    </xf>
    <xf numFmtId="0" fontId="6" fillId="5" borderId="1" xfId="0" applyFont="1" applyFill="1" applyBorder="1" applyAlignment="1">
      <alignment horizontal="left" vertical="center"/>
    </xf>
    <xf numFmtId="0" fontId="7" fillId="5" borderId="1" xfId="0" applyFont="1" applyFill="1" applyBorder="1" applyAlignment="1">
      <alignment horizontal="left" vertical="center"/>
    </xf>
    <xf numFmtId="0" fontId="6" fillId="0" borderId="1" xfId="0" applyFont="1" applyBorder="1" applyAlignment="1">
      <alignment horizontal="left" vertical="center"/>
    </xf>
    <xf numFmtId="0" fontId="4" fillId="0" borderId="1" xfId="0" applyFont="1" applyBorder="1"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37" fontId="3" fillId="3" borderId="1" xfId="1" applyNumberFormat="1" applyFont="1" applyFill="1" applyBorder="1" applyAlignment="1">
      <alignment vertical="center"/>
    </xf>
    <xf numFmtId="165" fontId="3" fillId="3" borderId="1" xfId="2" applyNumberFormat="1" applyFont="1" applyFill="1" applyBorder="1" applyAlignment="1">
      <alignment horizontal="right" vertical="center"/>
    </xf>
    <xf numFmtId="164" fontId="3" fillId="3" borderId="1" xfId="1" applyNumberFormat="1" applyFont="1" applyFill="1" applyBorder="1" applyAlignment="1">
      <alignment vertical="center"/>
    </xf>
    <xf numFmtId="37" fontId="1" fillId="5" borderId="1" xfId="1" applyNumberFormat="1" applyFont="1" applyFill="1" applyBorder="1" applyAlignment="1">
      <alignment vertical="center"/>
    </xf>
    <xf numFmtId="165" fontId="1" fillId="5" borderId="1" xfId="2" applyNumberFormat="1" applyFont="1" applyFill="1" applyBorder="1" applyAlignment="1">
      <alignment horizontal="right" vertical="center"/>
    </xf>
    <xf numFmtId="164" fontId="1" fillId="5" borderId="1" xfId="1" applyNumberFormat="1" applyFont="1" applyFill="1" applyBorder="1" applyAlignment="1">
      <alignment vertical="center"/>
    </xf>
    <xf numFmtId="37" fontId="0" fillId="0" borderId="0" xfId="0" applyNumberFormat="1" applyAlignment="1">
      <alignment vertical="center"/>
    </xf>
    <xf numFmtId="0" fontId="5" fillId="3" borderId="1" xfId="0" applyFont="1" applyFill="1" applyBorder="1" applyAlignment="1">
      <alignment horizontal="left" vertical="center"/>
    </xf>
    <xf numFmtId="37" fontId="1" fillId="0" borderId="1" xfId="1" applyNumberFormat="1" applyFont="1" applyFill="1" applyBorder="1" applyAlignment="1">
      <alignment vertical="center"/>
    </xf>
    <xf numFmtId="164" fontId="1" fillId="0" borderId="1" xfId="1" applyNumberFormat="1" applyFont="1" applyFill="1" applyBorder="1" applyAlignment="1">
      <alignment vertical="center"/>
    </xf>
    <xf numFmtId="0" fontId="8" fillId="3" borderId="1" xfId="0" applyFont="1" applyFill="1" applyBorder="1" applyAlignment="1">
      <alignment horizontal="left" vertical="center"/>
    </xf>
    <xf numFmtId="37" fontId="10" fillId="5" borderId="1" xfId="1" applyNumberFormat="1" applyFont="1" applyFill="1" applyBorder="1" applyAlignment="1">
      <alignment vertical="center"/>
    </xf>
    <xf numFmtId="165" fontId="10" fillId="5" borderId="1" xfId="2" applyNumberFormat="1" applyFont="1" applyFill="1" applyBorder="1" applyAlignment="1">
      <alignment horizontal="right" vertical="center"/>
    </xf>
    <xf numFmtId="164" fontId="10" fillId="5" borderId="1" xfId="1" applyNumberFormat="1" applyFont="1" applyFill="1" applyBorder="1" applyAlignment="1">
      <alignment vertical="center"/>
    </xf>
    <xf numFmtId="0" fontId="0" fillId="0" borderId="0" xfId="0" applyAlignment="1">
      <alignment horizontal="justify" vertical="center" wrapText="1"/>
    </xf>
    <xf numFmtId="0" fontId="2" fillId="2" borderId="0" xfId="0" applyFont="1" applyFill="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abSelected="1" workbookViewId="0">
      <selection activeCell="A2" sqref="A2:H6"/>
    </sheetView>
  </sheetViews>
  <sheetFormatPr baseColWidth="10" defaultColWidth="9.1796875" defaultRowHeight="14.5" x14ac:dyDescent="0.35"/>
  <cols>
    <col min="1" max="1" width="45.81640625" style="9" bestFit="1" customWidth="1"/>
    <col min="2" max="8" width="15.7265625" style="9" customWidth="1"/>
    <col min="9" max="16384" width="9.1796875" style="9"/>
  </cols>
  <sheetData>
    <row r="1" spans="1:10" x14ac:dyDescent="0.35">
      <c r="B1" s="10"/>
      <c r="C1" s="10"/>
      <c r="D1" s="10"/>
      <c r="E1" s="10"/>
      <c r="F1" s="10"/>
      <c r="G1" s="10"/>
      <c r="H1" s="10"/>
    </row>
    <row r="2" spans="1:10" ht="15" customHeight="1" x14ac:dyDescent="0.35">
      <c r="A2" s="26" t="s">
        <v>42</v>
      </c>
      <c r="B2" s="26"/>
      <c r="C2" s="26"/>
      <c r="D2" s="26"/>
      <c r="E2" s="26"/>
      <c r="F2" s="26"/>
      <c r="G2" s="26"/>
      <c r="H2" s="26"/>
    </row>
    <row r="3" spans="1:10" x14ac:dyDescent="0.35">
      <c r="A3" s="26"/>
      <c r="B3" s="26"/>
      <c r="C3" s="26"/>
      <c r="D3" s="26"/>
      <c r="E3" s="26"/>
      <c r="F3" s="26"/>
      <c r="G3" s="26"/>
      <c r="H3" s="26"/>
    </row>
    <row r="4" spans="1:10" x14ac:dyDescent="0.35">
      <c r="A4" s="26"/>
      <c r="B4" s="26"/>
      <c r="C4" s="26"/>
      <c r="D4" s="26"/>
      <c r="E4" s="26"/>
      <c r="F4" s="26"/>
      <c r="G4" s="26"/>
      <c r="H4" s="26"/>
    </row>
    <row r="5" spans="1:10" x14ac:dyDescent="0.35">
      <c r="A5" s="26"/>
      <c r="B5" s="26"/>
      <c r="C5" s="26"/>
      <c r="D5" s="26"/>
      <c r="E5" s="26"/>
      <c r="F5" s="26"/>
      <c r="G5" s="26"/>
      <c r="H5" s="26"/>
    </row>
    <row r="6" spans="1:10" x14ac:dyDescent="0.35">
      <c r="A6" s="26"/>
      <c r="B6" s="26"/>
      <c r="C6" s="26"/>
      <c r="D6" s="26"/>
      <c r="E6" s="26"/>
      <c r="F6" s="26"/>
      <c r="G6" s="26"/>
      <c r="H6" s="26"/>
    </row>
    <row r="8" spans="1:10" x14ac:dyDescent="0.35">
      <c r="A8" s="27" t="s">
        <v>0</v>
      </c>
      <c r="B8" s="27" t="s">
        <v>36</v>
      </c>
      <c r="C8" s="27" t="s">
        <v>37</v>
      </c>
      <c r="D8" s="8">
        <v>2021</v>
      </c>
      <c r="E8" s="28">
        <v>2022</v>
      </c>
      <c r="F8" s="28"/>
      <c r="G8" s="28"/>
      <c r="H8" s="28"/>
    </row>
    <row r="9" spans="1:10" s="1" customFormat="1" ht="23.25" customHeight="1" x14ac:dyDescent="0.35">
      <c r="A9" s="27"/>
      <c r="B9" s="27"/>
      <c r="C9" s="27"/>
      <c r="D9" s="8" t="s">
        <v>38</v>
      </c>
      <c r="E9" s="8" t="s">
        <v>39</v>
      </c>
      <c r="F9" s="8" t="s">
        <v>40</v>
      </c>
      <c r="G9" s="8" t="s">
        <v>41</v>
      </c>
      <c r="H9" s="8" t="s">
        <v>38</v>
      </c>
    </row>
    <row r="10" spans="1:10" x14ac:dyDescent="0.35">
      <c r="A10" s="2" t="s">
        <v>1</v>
      </c>
      <c r="B10" s="11">
        <f>H10-D10</f>
        <v>-447218372.67000002</v>
      </c>
      <c r="C10" s="12">
        <f>(H10/D10)-1</f>
        <v>-0.95390640401530435</v>
      </c>
      <c r="D10" s="11">
        <f>SUM(D11:D18)</f>
        <v>468828357.56999999</v>
      </c>
      <c r="E10" s="11">
        <f t="shared" ref="E10:H10" si="0">SUM(E11:E18)</f>
        <v>479712175.65000004</v>
      </c>
      <c r="F10" s="13">
        <f t="shared" si="0"/>
        <v>483624128.79000002</v>
      </c>
      <c r="G10" s="13">
        <f t="shared" si="0"/>
        <v>23054694.98</v>
      </c>
      <c r="H10" s="13">
        <f t="shared" si="0"/>
        <v>21609984.899999999</v>
      </c>
    </row>
    <row r="11" spans="1:10" x14ac:dyDescent="0.35">
      <c r="A11" s="3" t="s">
        <v>2</v>
      </c>
      <c r="B11" s="14">
        <f t="shared" ref="B11:B43" si="1">H11-D11</f>
        <v>-29011</v>
      </c>
      <c r="C11" s="15">
        <f t="shared" ref="C11:C43" si="2">(H11/D11)-1</f>
        <v>-0.98639964639080613</v>
      </c>
      <c r="D11" s="14">
        <v>29411</v>
      </c>
      <c r="E11" s="14">
        <v>497718</v>
      </c>
      <c r="F11" s="16">
        <v>6773</v>
      </c>
      <c r="G11" s="16">
        <v>6144</v>
      </c>
      <c r="H11" s="16">
        <v>400</v>
      </c>
    </row>
    <row r="12" spans="1:10" x14ac:dyDescent="0.35">
      <c r="A12" s="3" t="s">
        <v>3</v>
      </c>
      <c r="B12" s="14">
        <f t="shared" si="1"/>
        <v>-126216648.16</v>
      </c>
      <c r="C12" s="15">
        <f t="shared" si="2"/>
        <v>-0.96778366110680281</v>
      </c>
      <c r="D12" s="14">
        <v>130418246.59</v>
      </c>
      <c r="E12" s="14">
        <v>137125180.88999999</v>
      </c>
      <c r="F12" s="16">
        <v>138915614.33000001</v>
      </c>
      <c r="G12" s="16">
        <v>5296470.6399999997</v>
      </c>
      <c r="H12" s="16">
        <v>4201598.43</v>
      </c>
      <c r="J12" s="17"/>
    </row>
    <row r="13" spans="1:10" x14ac:dyDescent="0.35">
      <c r="A13" s="3" t="s">
        <v>4</v>
      </c>
      <c r="B13" s="14">
        <f t="shared" si="1"/>
        <v>2241378.96</v>
      </c>
      <c r="C13" s="15">
        <f t="shared" si="2"/>
        <v>0.40718496255705294</v>
      </c>
      <c r="D13" s="14">
        <v>5504572.04</v>
      </c>
      <c r="E13" s="14">
        <v>6172333</v>
      </c>
      <c r="F13" s="16">
        <v>5591372</v>
      </c>
      <c r="G13" s="16">
        <v>8236132</v>
      </c>
      <c r="H13" s="16">
        <v>7745951</v>
      </c>
    </row>
    <row r="14" spans="1:10" x14ac:dyDescent="0.35">
      <c r="A14" s="3" t="s">
        <v>5</v>
      </c>
      <c r="B14" s="14">
        <f t="shared" si="1"/>
        <v>176361.57</v>
      </c>
      <c r="C14" s="15">
        <f t="shared" si="2"/>
        <v>0.48137238383357617</v>
      </c>
      <c r="D14" s="14">
        <v>366372.43</v>
      </c>
      <c r="E14" s="14">
        <v>204945</v>
      </c>
      <c r="F14" s="16">
        <v>363522</v>
      </c>
      <c r="G14" s="16">
        <v>468863</v>
      </c>
      <c r="H14" s="16">
        <v>542734</v>
      </c>
    </row>
    <row r="15" spans="1:10" x14ac:dyDescent="0.35">
      <c r="A15" s="3" t="s">
        <v>6</v>
      </c>
      <c r="B15" s="14">
        <f t="shared" si="1"/>
        <v>-281167579</v>
      </c>
      <c r="C15" s="15">
        <f t="shared" si="2"/>
        <v>-0.99859995911305821</v>
      </c>
      <c r="D15" s="14">
        <v>281561777</v>
      </c>
      <c r="E15" s="14">
        <v>285824438</v>
      </c>
      <c r="F15" s="16">
        <v>286417481</v>
      </c>
      <c r="G15" s="16">
        <v>407962</v>
      </c>
      <c r="H15" s="16">
        <v>394198</v>
      </c>
    </row>
    <row r="16" spans="1:10" x14ac:dyDescent="0.35">
      <c r="A16" s="3" t="s">
        <v>7</v>
      </c>
      <c r="B16" s="14">
        <f t="shared" si="1"/>
        <v>-1295044</v>
      </c>
      <c r="C16" s="15">
        <f t="shared" si="2"/>
        <v>-0.26534866962385495</v>
      </c>
      <c r="D16" s="14">
        <v>4880537</v>
      </c>
      <c r="E16" s="14">
        <v>17196592</v>
      </c>
      <c r="F16" s="16">
        <v>17840216</v>
      </c>
      <c r="G16" s="16">
        <v>3668202</v>
      </c>
      <c r="H16" s="16">
        <v>3585493</v>
      </c>
    </row>
    <row r="17" spans="1:8" x14ac:dyDescent="0.35">
      <c r="A17" s="3" t="s">
        <v>8</v>
      </c>
      <c r="B17" s="14">
        <f t="shared" si="1"/>
        <v>-16268594.730000004</v>
      </c>
      <c r="C17" s="15">
        <f t="shared" si="2"/>
        <v>-0.89687371094449975</v>
      </c>
      <c r="D17" s="14">
        <v>18139225.770000003</v>
      </c>
      <c r="E17" s="14">
        <v>18102832.100000001</v>
      </c>
      <c r="F17" s="16">
        <v>18931452.460000001</v>
      </c>
      <c r="G17" s="16">
        <v>1899376.34</v>
      </c>
      <c r="H17" s="16">
        <v>1870631.04</v>
      </c>
    </row>
    <row r="18" spans="1:8" x14ac:dyDescent="0.35">
      <c r="A18" s="3" t="s">
        <v>9</v>
      </c>
      <c r="B18" s="14">
        <f t="shared" si="1"/>
        <v>-24659236.309999999</v>
      </c>
      <c r="C18" s="15">
        <f t="shared" si="2"/>
        <v>-0.88295065247157822</v>
      </c>
      <c r="D18" s="14">
        <v>27928215.739999998</v>
      </c>
      <c r="E18" s="14">
        <v>14588136.66</v>
      </c>
      <c r="F18" s="16">
        <v>15557698</v>
      </c>
      <c r="G18" s="16">
        <v>3071545</v>
      </c>
      <c r="H18" s="16">
        <v>3268979.43</v>
      </c>
    </row>
    <row r="19" spans="1:8" x14ac:dyDescent="0.35">
      <c r="A19" s="18" t="s">
        <v>10</v>
      </c>
      <c r="B19" s="11">
        <f t="shared" si="1"/>
        <v>-420926739.36000001</v>
      </c>
      <c r="C19" s="12">
        <f t="shared" si="2"/>
        <v>-0.98779861198403662</v>
      </c>
      <c r="D19" s="11">
        <f>SUM(D20:D31)</f>
        <v>426126068.87</v>
      </c>
      <c r="E19" s="11">
        <f>SUM(E20:E31)</f>
        <v>436850276.05000001</v>
      </c>
      <c r="F19" s="13">
        <f>SUM(F20:F31)</f>
        <v>441519588.07999998</v>
      </c>
      <c r="G19" s="13">
        <f>SUM(G20:G31)</f>
        <v>6374552.1600000001</v>
      </c>
      <c r="H19" s="13">
        <f>SUM(H20:H31)</f>
        <v>5199329.51</v>
      </c>
    </row>
    <row r="20" spans="1:8" x14ac:dyDescent="0.35">
      <c r="A20" s="5" t="s">
        <v>11</v>
      </c>
      <c r="B20" s="14">
        <f t="shared" si="1"/>
        <v>66905.179999999993</v>
      </c>
      <c r="C20" s="15">
        <f t="shared" si="2"/>
        <v>0.7588820321310048</v>
      </c>
      <c r="D20" s="14">
        <v>88162.82</v>
      </c>
      <c r="E20" s="14">
        <v>151035</v>
      </c>
      <c r="F20" s="16">
        <v>182202</v>
      </c>
      <c r="G20" s="16">
        <v>212089</v>
      </c>
      <c r="H20" s="16">
        <v>155068</v>
      </c>
    </row>
    <row r="21" spans="1:8" x14ac:dyDescent="0.35">
      <c r="A21" s="5" t="s">
        <v>12</v>
      </c>
      <c r="B21" s="14">
        <f t="shared" si="1"/>
        <v>79911.109999999986</v>
      </c>
      <c r="C21" s="15">
        <f t="shared" si="2"/>
        <v>0.18763438266010946</v>
      </c>
      <c r="D21" s="14">
        <v>425887.35</v>
      </c>
      <c r="E21" s="14">
        <v>385283.24</v>
      </c>
      <c r="F21" s="16">
        <v>387017.58999999997</v>
      </c>
      <c r="G21" s="16">
        <v>618893.98</v>
      </c>
      <c r="H21" s="16">
        <v>505798.45999999996</v>
      </c>
    </row>
    <row r="22" spans="1:8" x14ac:dyDescent="0.35">
      <c r="A22" s="7" t="s">
        <v>13</v>
      </c>
      <c r="B22" s="14">
        <f t="shared" si="1"/>
        <v>-395569907</v>
      </c>
      <c r="C22" s="15">
        <f t="shared" si="2"/>
        <v>-0.99951594076188499</v>
      </c>
      <c r="D22" s="14">
        <v>395761479</v>
      </c>
      <c r="E22" s="14">
        <v>402108248</v>
      </c>
      <c r="F22" s="16">
        <v>407734332</v>
      </c>
      <c r="G22" s="16">
        <v>191459</v>
      </c>
      <c r="H22" s="16">
        <v>191572</v>
      </c>
    </row>
    <row r="23" spans="1:8" x14ac:dyDescent="0.35">
      <c r="A23" s="6" t="s">
        <v>14</v>
      </c>
      <c r="B23" s="14">
        <f t="shared" si="1"/>
        <v>165925</v>
      </c>
      <c r="C23" s="15">
        <v>1</v>
      </c>
      <c r="D23" s="14">
        <v>0</v>
      </c>
      <c r="E23" s="14">
        <v>0</v>
      </c>
      <c r="F23" s="19">
        <v>0</v>
      </c>
      <c r="G23" s="19">
        <v>0</v>
      </c>
      <c r="H23" s="16">
        <v>165925</v>
      </c>
    </row>
    <row r="24" spans="1:8" x14ac:dyDescent="0.35">
      <c r="A24" s="5" t="s">
        <v>15</v>
      </c>
      <c r="B24" s="14">
        <f t="shared" si="1"/>
        <v>-287978</v>
      </c>
      <c r="C24" s="15">
        <f t="shared" si="2"/>
        <v>-0.35991626308389313</v>
      </c>
      <c r="D24" s="14">
        <v>800125</v>
      </c>
      <c r="E24" s="14">
        <v>1471537</v>
      </c>
      <c r="F24" s="20">
        <v>637473</v>
      </c>
      <c r="G24" s="16">
        <v>1241794</v>
      </c>
      <c r="H24" s="16">
        <v>512147</v>
      </c>
    </row>
    <row r="25" spans="1:8" x14ac:dyDescent="0.35">
      <c r="A25" s="5" t="s">
        <v>16</v>
      </c>
      <c r="B25" s="14">
        <f t="shared" si="1"/>
        <v>-27203.599999999999</v>
      </c>
      <c r="C25" s="15">
        <f t="shared" si="2"/>
        <v>-0.89328026899939583</v>
      </c>
      <c r="D25" s="14">
        <v>30453.599999999999</v>
      </c>
      <c r="E25" s="14">
        <v>9300</v>
      </c>
      <c r="F25" s="20">
        <v>5965</v>
      </c>
      <c r="G25" s="16">
        <v>2165</v>
      </c>
      <c r="H25" s="16">
        <v>3250</v>
      </c>
    </row>
    <row r="26" spans="1:8" x14ac:dyDescent="0.35">
      <c r="A26" s="5" t="s">
        <v>17</v>
      </c>
      <c r="B26" s="14">
        <f t="shared" si="1"/>
        <v>0</v>
      </c>
      <c r="C26" s="15">
        <v>0</v>
      </c>
      <c r="D26" s="14">
        <v>0</v>
      </c>
      <c r="E26" s="14">
        <v>0</v>
      </c>
      <c r="F26" s="14">
        <v>0</v>
      </c>
      <c r="G26" s="19">
        <v>0</v>
      </c>
      <c r="H26" s="19">
        <v>0</v>
      </c>
    </row>
    <row r="27" spans="1:8" x14ac:dyDescent="0.35">
      <c r="A27" s="5" t="s">
        <v>18</v>
      </c>
      <c r="B27" s="14">
        <f t="shared" si="1"/>
        <v>-22823</v>
      </c>
      <c r="C27" s="15">
        <f t="shared" si="2"/>
        <v>-5.8686037541784475E-2</v>
      </c>
      <c r="D27" s="14">
        <v>388900</v>
      </c>
      <c r="E27" s="14">
        <v>458325</v>
      </c>
      <c r="F27" s="20">
        <v>369223</v>
      </c>
      <c r="G27" s="16">
        <v>216822</v>
      </c>
      <c r="H27" s="16">
        <v>366077</v>
      </c>
    </row>
    <row r="28" spans="1:8" x14ac:dyDescent="0.35">
      <c r="A28" s="5" t="s">
        <v>19</v>
      </c>
      <c r="B28" s="14">
        <f t="shared" si="1"/>
        <v>-310019</v>
      </c>
      <c r="C28" s="15">
        <f t="shared" si="2"/>
        <v>-0.99128363363123306</v>
      </c>
      <c r="D28" s="14">
        <v>312745</v>
      </c>
      <c r="E28" s="14">
        <v>379</v>
      </c>
      <c r="F28" s="20">
        <v>638</v>
      </c>
      <c r="G28" s="16">
        <v>881</v>
      </c>
      <c r="H28" s="16">
        <v>2726</v>
      </c>
    </row>
    <row r="29" spans="1:8" x14ac:dyDescent="0.35">
      <c r="A29" s="5" t="s">
        <v>20</v>
      </c>
      <c r="B29" s="14">
        <f t="shared" si="1"/>
        <v>55839</v>
      </c>
      <c r="C29" s="15">
        <f t="shared" si="2"/>
        <v>6.5090977519045801E-2</v>
      </c>
      <c r="D29" s="14">
        <v>857860.83</v>
      </c>
      <c r="E29" s="14">
        <v>2716724.83</v>
      </c>
      <c r="F29" s="16">
        <v>2532194</v>
      </c>
      <c r="G29" s="16">
        <v>878554.83</v>
      </c>
      <c r="H29" s="16">
        <v>913699.83</v>
      </c>
    </row>
    <row r="30" spans="1:8" x14ac:dyDescent="0.35">
      <c r="A30" s="5" t="s">
        <v>21</v>
      </c>
      <c r="B30" s="14">
        <f t="shared" si="1"/>
        <v>860045.45</v>
      </c>
      <c r="C30" s="15">
        <f t="shared" si="2"/>
        <v>8.2085339426416049</v>
      </c>
      <c r="D30" s="14">
        <v>104774.55</v>
      </c>
      <c r="E30" s="14">
        <v>7127664</v>
      </c>
      <c r="F30" s="16">
        <v>6910352</v>
      </c>
      <c r="G30" s="16">
        <v>734385.35</v>
      </c>
      <c r="H30" s="16">
        <v>964820</v>
      </c>
    </row>
    <row r="31" spans="1:8" x14ac:dyDescent="0.35">
      <c r="A31" s="5" t="s">
        <v>22</v>
      </c>
      <c r="B31" s="14">
        <f t="shared" si="1"/>
        <v>-25937434.5</v>
      </c>
      <c r="C31" s="15">
        <f t="shared" si="2"/>
        <v>-0.94815533071479718</v>
      </c>
      <c r="D31" s="14">
        <v>27355680.719999999</v>
      </c>
      <c r="E31" s="14">
        <v>22421779.98</v>
      </c>
      <c r="F31" s="16">
        <v>22760191.489999998</v>
      </c>
      <c r="G31" s="16">
        <v>2277508</v>
      </c>
      <c r="H31" s="16">
        <v>1418246.22</v>
      </c>
    </row>
    <row r="32" spans="1:8" x14ac:dyDescent="0.35">
      <c r="A32" s="21" t="s">
        <v>23</v>
      </c>
      <c r="B32" s="11">
        <f t="shared" si="1"/>
        <v>-26291633.309999995</v>
      </c>
      <c r="C32" s="12">
        <f t="shared" si="2"/>
        <v>-0.61569611630675891</v>
      </c>
      <c r="D32" s="11">
        <f>SUM(D33:D42)</f>
        <v>42702288.699999996</v>
      </c>
      <c r="E32" s="11">
        <f t="shared" ref="E32:H32" si="3">SUM(E33:E42)</f>
        <v>42861899.600000001</v>
      </c>
      <c r="F32" s="13">
        <f t="shared" si="3"/>
        <v>42104540.709999993</v>
      </c>
      <c r="G32" s="13">
        <f t="shared" si="3"/>
        <v>16680142.82</v>
      </c>
      <c r="H32" s="13">
        <f t="shared" si="3"/>
        <v>16410655.390000001</v>
      </c>
    </row>
    <row r="33" spans="1:8" x14ac:dyDescent="0.35">
      <c r="A33" s="5" t="s">
        <v>24</v>
      </c>
      <c r="B33" s="22">
        <f t="shared" si="1"/>
        <v>-14656774.550000001</v>
      </c>
      <c r="C33" s="23">
        <f t="shared" si="2"/>
        <v>-0.60267178953928369</v>
      </c>
      <c r="D33" s="22">
        <v>24319662.550000001</v>
      </c>
      <c r="E33" s="22">
        <v>24381106</v>
      </c>
      <c r="F33" s="24">
        <v>24405781</v>
      </c>
      <c r="G33" s="24">
        <v>9872836</v>
      </c>
      <c r="H33" s="24">
        <v>9662888</v>
      </c>
    </row>
    <row r="34" spans="1:8" x14ac:dyDescent="0.35">
      <c r="A34" s="5" t="s">
        <v>25</v>
      </c>
      <c r="B34" s="22">
        <f t="shared" si="1"/>
        <v>-10707695</v>
      </c>
      <c r="C34" s="23">
        <f t="shared" si="2"/>
        <v>-0.99488236072945868</v>
      </c>
      <c r="D34" s="22">
        <v>10762775</v>
      </c>
      <c r="E34" s="22">
        <v>11181938</v>
      </c>
      <c r="F34" s="24">
        <v>11168938</v>
      </c>
      <c r="G34" s="24">
        <v>55080</v>
      </c>
      <c r="H34" s="24">
        <v>55080</v>
      </c>
    </row>
    <row r="35" spans="1:8" x14ac:dyDescent="0.35">
      <c r="A35" s="4" t="s">
        <v>26</v>
      </c>
      <c r="B35" s="22">
        <f t="shared" si="1"/>
        <v>0</v>
      </c>
      <c r="C35" s="23">
        <v>0</v>
      </c>
      <c r="D35" s="22">
        <v>0</v>
      </c>
      <c r="E35" s="22">
        <v>0</v>
      </c>
      <c r="F35" s="22">
        <v>0</v>
      </c>
      <c r="G35" s="19">
        <v>0</v>
      </c>
      <c r="H35" s="22">
        <v>0</v>
      </c>
    </row>
    <row r="36" spans="1:8" x14ac:dyDescent="0.35">
      <c r="A36" s="4" t="s">
        <v>27</v>
      </c>
      <c r="B36" s="22">
        <f t="shared" si="1"/>
        <v>0</v>
      </c>
      <c r="C36" s="23">
        <v>0</v>
      </c>
      <c r="D36" s="22">
        <v>0</v>
      </c>
      <c r="E36" s="22">
        <v>0</v>
      </c>
      <c r="F36" s="22">
        <v>0</v>
      </c>
      <c r="G36" s="19">
        <v>0</v>
      </c>
      <c r="H36" s="22">
        <v>0</v>
      </c>
    </row>
    <row r="37" spans="1:8" x14ac:dyDescent="0.35">
      <c r="A37" s="4" t="s">
        <v>28</v>
      </c>
      <c r="B37" s="22">
        <f t="shared" si="1"/>
        <v>392888.75</v>
      </c>
      <c r="C37" s="23">
        <f t="shared" si="2"/>
        <v>0.10398833522906403</v>
      </c>
      <c r="D37" s="22">
        <v>3778200.21</v>
      </c>
      <c r="E37" s="22">
        <v>4680252.4000000004</v>
      </c>
      <c r="F37" s="24">
        <v>3091748.48</v>
      </c>
      <c r="G37" s="24">
        <v>4419198</v>
      </c>
      <c r="H37" s="24">
        <v>4171088.96</v>
      </c>
    </row>
    <row r="38" spans="1:8" x14ac:dyDescent="0.35">
      <c r="A38" s="4" t="s">
        <v>29</v>
      </c>
      <c r="B38" s="22">
        <f t="shared" si="1"/>
        <v>0</v>
      </c>
      <c r="C38" s="23">
        <v>0</v>
      </c>
      <c r="D38" s="22">
        <v>0</v>
      </c>
      <c r="E38" s="22">
        <v>0</v>
      </c>
      <c r="F38" s="22">
        <v>0</v>
      </c>
      <c r="G38" s="22">
        <v>0</v>
      </c>
      <c r="H38" s="19">
        <v>0</v>
      </c>
    </row>
    <row r="39" spans="1:8" x14ac:dyDescent="0.35">
      <c r="A39" s="4" t="s">
        <v>30</v>
      </c>
      <c r="B39" s="22">
        <f t="shared" si="1"/>
        <v>-1185275.51</v>
      </c>
      <c r="C39" s="23">
        <f t="shared" si="2"/>
        <v>-0.60140200445295311</v>
      </c>
      <c r="D39" s="22">
        <v>1970853.94</v>
      </c>
      <c r="E39" s="22">
        <v>1545995.2</v>
      </c>
      <c r="F39" s="24">
        <v>1742834.23</v>
      </c>
      <c r="G39" s="24">
        <v>598881.81999999995</v>
      </c>
      <c r="H39" s="24">
        <v>785578.42999999993</v>
      </c>
    </row>
    <row r="40" spans="1:8" x14ac:dyDescent="0.35">
      <c r="A40" s="4" t="s">
        <v>31</v>
      </c>
      <c r="B40" s="22">
        <f t="shared" si="1"/>
        <v>-36946</v>
      </c>
      <c r="C40" s="23">
        <f t="shared" si="2"/>
        <v>-0.31777405066012987</v>
      </c>
      <c r="D40" s="22">
        <v>116265</v>
      </c>
      <c r="E40" s="22">
        <v>87886</v>
      </c>
      <c r="F40" s="22">
        <v>38538</v>
      </c>
      <c r="G40" s="24">
        <v>77445</v>
      </c>
      <c r="H40" s="24">
        <v>79319</v>
      </c>
    </row>
    <row r="41" spans="1:8" x14ac:dyDescent="0.35">
      <c r="A41" s="4" t="s">
        <v>32</v>
      </c>
      <c r="B41" s="22">
        <f t="shared" si="1"/>
        <v>-151226</v>
      </c>
      <c r="C41" s="23">
        <f t="shared" si="2"/>
        <v>-8.3646076417908444E-2</v>
      </c>
      <c r="D41" s="22">
        <v>1807927</v>
      </c>
      <c r="E41" s="22">
        <v>973683</v>
      </c>
      <c r="F41" s="22">
        <v>1656701</v>
      </c>
      <c r="G41" s="24">
        <v>1656702</v>
      </c>
      <c r="H41" s="24">
        <v>1656701</v>
      </c>
    </row>
    <row r="42" spans="1:8" x14ac:dyDescent="0.35">
      <c r="A42" s="4" t="s">
        <v>33</v>
      </c>
      <c r="B42" s="22">
        <f t="shared" si="1"/>
        <v>53395</v>
      </c>
      <c r="C42" s="23">
        <f t="shared" si="2"/>
        <v>-1</v>
      </c>
      <c r="D42" s="22">
        <v>-53395</v>
      </c>
      <c r="E42" s="22">
        <v>11039</v>
      </c>
      <c r="F42" s="19">
        <v>0</v>
      </c>
      <c r="G42" s="19">
        <v>0</v>
      </c>
      <c r="H42" s="19">
        <v>0</v>
      </c>
    </row>
    <row r="43" spans="1:8" x14ac:dyDescent="0.35">
      <c r="A43" s="2" t="s">
        <v>34</v>
      </c>
      <c r="B43" s="11">
        <f t="shared" si="1"/>
        <v>-447218372.67000002</v>
      </c>
      <c r="C43" s="12">
        <f t="shared" si="2"/>
        <v>-0.95390640401530435</v>
      </c>
      <c r="D43" s="11">
        <f>D32+D19</f>
        <v>468828357.56999999</v>
      </c>
      <c r="E43" s="11">
        <f>E32+E19</f>
        <v>479712175.65000004</v>
      </c>
      <c r="F43" s="13">
        <f>F32+F19</f>
        <v>483624128.78999996</v>
      </c>
      <c r="G43" s="13">
        <f>G32+G19</f>
        <v>23054694.98</v>
      </c>
      <c r="H43" s="13">
        <f>H32+H19</f>
        <v>21609984.899999999</v>
      </c>
    </row>
    <row r="44" spans="1:8" x14ac:dyDescent="0.35">
      <c r="D44" s="17"/>
      <c r="E44" s="17"/>
      <c r="F44" s="17"/>
    </row>
    <row r="46" spans="1:8" ht="92.25" customHeight="1" x14ac:dyDescent="0.35">
      <c r="A46" s="25" t="s">
        <v>35</v>
      </c>
      <c r="B46" s="25"/>
      <c r="C46" s="25"/>
      <c r="D46" s="25"/>
      <c r="E46" s="25"/>
      <c r="F46" s="25"/>
      <c r="G46" s="25"/>
      <c r="H46" s="25"/>
    </row>
  </sheetData>
  <mergeCells count="6">
    <mergeCell ref="A46:H46"/>
    <mergeCell ref="A2:H6"/>
    <mergeCell ref="A8:A9"/>
    <mergeCell ref="B8:B9"/>
    <mergeCell ref="C8:C9"/>
    <mergeCell ref="E8:H8"/>
  </mergeCells>
  <printOptions horizontalCentered="1"/>
  <pageMargins left="0.70866141732283472" right="0.70866141732283472" top="0.74803149606299213" bottom="0.74803149606299213" header="0.31496062992125984" footer="0.31496062992125984"/>
  <pageSetup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LAI, LUIS</cp:lastModifiedBy>
  <cp:lastPrinted>2023-03-16T14:30:45Z</cp:lastPrinted>
  <dcterms:created xsi:type="dcterms:W3CDTF">2019-01-11T14:58:53Z</dcterms:created>
  <dcterms:modified xsi:type="dcterms:W3CDTF">2023-03-16T14:32:19Z</dcterms:modified>
</cp:coreProperties>
</file>