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llai\Downloads\Nueva carpeta (7)\Estadistica Financieras  - dic 2022\Estado de Situación de las Empresas Fiduciarias\"/>
    </mc:Choice>
  </mc:AlternateContent>
  <xr:revisionPtr revIDLastSave="0" documentId="13_ncr:1_{7EF91F6C-3BB6-4659-95BF-FF095B19664C}" xr6:coauthVersionLast="47" xr6:coauthVersionMax="47" xr10:uidLastSave="{00000000-0000-0000-0000-000000000000}"/>
  <bookViews>
    <workbookView xWindow="-110" yWindow="-110" windowWidth="19420" windowHeight="124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2" i="1" l="1"/>
  <c r="B41" i="1"/>
  <c r="B40" i="1"/>
  <c r="C39" i="1"/>
  <c r="B39" i="1"/>
  <c r="B38" i="1"/>
  <c r="C37" i="1"/>
  <c r="B37" i="1"/>
  <c r="B36" i="1"/>
  <c r="B35" i="1"/>
  <c r="C34" i="1"/>
  <c r="B34" i="1"/>
  <c r="C33" i="1"/>
  <c r="B33" i="1"/>
  <c r="C31" i="1"/>
  <c r="B31" i="1"/>
  <c r="C30" i="1"/>
  <c r="B30" i="1"/>
  <c r="C29" i="1"/>
  <c r="B29" i="1"/>
  <c r="B28" i="1"/>
  <c r="C27" i="1"/>
  <c r="B27" i="1"/>
  <c r="B26" i="1"/>
  <c r="C25" i="1"/>
  <c r="B25" i="1"/>
  <c r="C24" i="1"/>
  <c r="B24" i="1"/>
  <c r="C23" i="1"/>
  <c r="B23" i="1"/>
  <c r="B22" i="1"/>
  <c r="C21" i="1"/>
  <c r="B21" i="1"/>
  <c r="C20" i="1"/>
  <c r="B20" i="1"/>
  <c r="C18" i="1"/>
  <c r="B18" i="1"/>
  <c r="C17" i="1"/>
  <c r="B17" i="1"/>
  <c r="C16" i="1"/>
  <c r="B16" i="1"/>
  <c r="B15" i="1"/>
  <c r="C14" i="1"/>
  <c r="B14" i="1"/>
  <c r="C13" i="1"/>
  <c r="B13" i="1"/>
  <c r="C12" i="1"/>
  <c r="B12" i="1"/>
  <c r="C11" i="1"/>
  <c r="B11" i="1"/>
  <c r="C10" i="1"/>
  <c r="B10" i="1"/>
  <c r="G32" i="1" l="1"/>
  <c r="H32" i="1"/>
  <c r="G19" i="1"/>
  <c r="H19" i="1"/>
  <c r="G10" i="1"/>
  <c r="H10" i="1"/>
  <c r="C19" i="1" l="1"/>
  <c r="B19" i="1"/>
  <c r="B32" i="1"/>
  <c r="C32" i="1"/>
  <c r="H43" i="1"/>
  <c r="G43" i="1"/>
  <c r="F32" i="1"/>
  <c r="E32" i="1"/>
  <c r="F19" i="1"/>
  <c r="E19" i="1"/>
  <c r="F10" i="1"/>
  <c r="E10" i="1"/>
  <c r="D32" i="1"/>
  <c r="D19" i="1"/>
  <c r="D10" i="1"/>
  <c r="B43" i="1" l="1"/>
  <c r="C43" i="1"/>
  <c r="F43" i="1"/>
  <c r="E43" i="1"/>
  <c r="D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<sst xmlns="http://schemas.openxmlformats.org/spreadsheetml/2006/main" count="44" uniqueCount="43">
  <si>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</si>
  <si>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</si>
  <si>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</si>
  <si>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</si>
  <si>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</si>
  <si>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</si>
  <si>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</si>
  <si>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</si>
  <si>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</si>
  <si>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</si>
  <si>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</si>
  <si>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</si>
  <si>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</si>
  <si>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</si>
  <si>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</si>
  <si>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</si>
  <si>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</si>
  <si>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Depositos recibidos</t>
  </si>
  <si>
    <t>Ingresos diferidos</t>
  </si>
  <si>
    <t xml:space="preserve">Intereses acumulados por pagar </t>
  </si>
  <si>
    <t>Provisión para prestaciones laborales</t>
  </si>
  <si>
    <t>Otras cuentas por pagar</t>
  </si>
  <si>
    <t>Otros pasivos</t>
  </si>
  <si>
    <t>FONDOS DE CAPITAL</t>
  </si>
  <si>
    <t>Capital Pagado</t>
  </si>
  <si>
    <t>Otras Reservas</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</si>
  <si>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</si>
  <si>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</si>
  <si>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</si>
  <si>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</si>
  <si>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</si>
  <si>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</si>
  <si>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</si>
  <si>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</si>
  <si>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Ganancia o Perdida por Cobertura de Flujo de Efectivo</t>
  </si>
  <si>
    <t>Ganancia (Perdida) en Conversión de Moneda</t>
  </si>
  <si>
    <t>VARIACION ABSOLUTA</t>
  </si>
  <si>
    <t>%</t>
  </si>
  <si>
    <t xml:space="preserve">Al 31 de Diciembre </t>
  </si>
  <si>
    <t xml:space="preserve">Al 31 de Marzo </t>
  </si>
  <si>
    <t>Al 30 de Junio</t>
  </si>
  <si>
    <t xml:space="preserve">Al 30 de Septiembre </t>
  </si>
  <si>
    <t>CENTRO FIDUCIARIO INTERNACIONAL
BALANCE DE SITUACION CONSOLIDADO DE LAS EMPRESAS VINCULADAS A BANCOS
DE DICIEMBRE 2021 A DICIEMBRE 2022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</si>
</sst>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0" fontId="5" fillId="3" borderId="1" xfId="0" applyFont="1" applyFill="1" applyBorder="1" applyAlignment="1">
      <alignment horizontal="left" vertical="center"/>
    </xf>
    <xf numFmtId="0" fontId="8" fillId="3" borderId="1" xfId="0" applyFont="1" applyFill="1" applyBorder="1" applyAlignment="1">
      <alignment horizontal="left" vertical="center"/>
    </xf>
    <xf numFmtId="37" fontId="1" fillId="0" borderId="1" xfId="1" applyNumberFormat="1" applyFont="1" applyFill="1" applyBorder="1" applyAlignment="1">
      <alignment vertical="center"/>
    </xf>
    <xf numFmtId="37" fontId="10" fillId="5" borderId="1" xfId="1" applyNumberFormat="1" applyFont="1" applyFill="1" applyBorder="1" applyAlignment="1">
      <alignment vertical="center"/>
    </xf>
    <xf numFmtId="165" fontId="10" fillId="5" borderId="1" xfId="2" applyNumberFormat="1" applyFont="1" applyFill="1" applyBorder="1" applyAlignment="1">
      <alignment horizontal="right" vertical="center"/>
    </xf>
    <xf numFmtId="164" fontId="0" fillId="0" borderId="0" xfId="0" applyNumberFormat="1" applyAlignment="1">
      <alignment vertical="center"/>
    </xf>
    <xf numFmtId="164" fontId="1" fillId="0" borderId="1" xfId="1" applyNumberFormat="1" applyFont="1" applyFill="1" applyBorder="1" applyAlignment="1">
      <alignment vertical="center"/>
    </xf>
    <xf numFmtId="164" fontId="10" fillId="0" borderId="1" xfId="1" applyNumberFormat="1" applyFont="1" applyFill="1" applyBorder="1" applyAlignment="1">
      <alignment vertical="center"/>
    </xf>
    <xf numFmtId="0" fontId="2" fillId="2" borderId="0" xfId="0" applyFont="1" applyFill="1" applyAlignment="1">
      <alignment horizontal="center" vertical="center" wrapText="1"/>
    </xf>
    <xf numFmtId="0" fontId="0" fillId="0" borderId="0" xfId="0"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6"/>
  <sheetViews>
    <sheetView tabSelected="1" zoomScaleNormal="100" workbookViewId="0">
      <selection activeCell="A2" sqref="A2:H6"/>
    </sheetView>
  </sheetViews>
  <sheetFormatPr baseColWidth="10" defaultColWidth="9.1796875" defaultRowHeight="14.5" x14ac:dyDescent="0.35"/>
  <cols>
    <col min="1" max="1" width="45.81640625" style="7" bestFit="1" customWidth="1"/>
    <col min="2" max="8" width="15.7265625" style="7" customWidth="1"/>
    <col min="9" max="16384" width="9.1796875" style="7"/>
  </cols>
  <sheetData>
    <row r="1" spans="1:8" x14ac:dyDescent="0.35">
      <c r="B1" s="8"/>
      <c r="C1" s="8"/>
      <c r="D1" s="8"/>
      <c r="E1" s="8"/>
      <c r="F1" s="8"/>
      <c r="G1" s="8"/>
      <c r="H1" s="8"/>
    </row>
    <row r="2" spans="1:8" ht="15" customHeight="1" x14ac:dyDescent="0.35">
      <c r="A2" s="24" t="s">
        <v>42</v>
      </c>
      <c r="B2" s="24"/>
      <c r="C2" s="24"/>
      <c r="D2" s="24"/>
      <c r="E2" s="24"/>
      <c r="F2" s="24"/>
      <c r="G2" s="24"/>
      <c r="H2" s="24"/>
    </row>
    <row r="3" spans="1:8" x14ac:dyDescent="0.35">
      <c r="A3" s="24"/>
      <c r="B3" s="24"/>
      <c r="C3" s="24"/>
      <c r="D3" s="24"/>
      <c r="E3" s="24"/>
      <c r="F3" s="24"/>
      <c r="G3" s="24"/>
      <c r="H3" s="24"/>
    </row>
    <row r="4" spans="1:8" x14ac:dyDescent="0.35">
      <c r="A4" s="24"/>
      <c r="B4" s="24"/>
      <c r="C4" s="24"/>
      <c r="D4" s="24"/>
      <c r="E4" s="24"/>
      <c r="F4" s="24"/>
      <c r="G4" s="24"/>
      <c r="H4" s="24"/>
    </row>
    <row r="5" spans="1:8" x14ac:dyDescent="0.35">
      <c r="A5" s="24"/>
      <c r="B5" s="24"/>
      <c r="C5" s="24"/>
      <c r="D5" s="24"/>
      <c r="E5" s="24"/>
      <c r="F5" s="24"/>
      <c r="G5" s="24"/>
      <c r="H5" s="24"/>
    </row>
    <row r="6" spans="1:8" x14ac:dyDescent="0.35">
      <c r="A6" s="24"/>
      <c r="B6" s="24"/>
      <c r="C6" s="24"/>
      <c r="D6" s="24"/>
      <c r="E6" s="24"/>
      <c r="F6" s="24"/>
      <c r="G6" s="24"/>
      <c r="H6" s="24"/>
    </row>
    <row r="7" spans="1:8" x14ac:dyDescent="0.35">
      <c r="B7" s="9"/>
    </row>
    <row r="8" spans="1:8" x14ac:dyDescent="0.35">
      <c r="A8" s="26" t="s">
        <v>0</v>
      </c>
      <c r="B8" s="26" t="s">
        <v>36</v>
      </c>
      <c r="C8" s="26" t="s">
        <v>37</v>
      </c>
      <c r="D8" s="6">
        <v>2021</v>
      </c>
      <c r="E8" s="27">
        <v>2022</v>
      </c>
      <c r="F8" s="27"/>
      <c r="G8" s="27"/>
      <c r="H8" s="27"/>
    </row>
    <row r="9" spans="1:8" x14ac:dyDescent="0.35">
      <c r="A9" s="26"/>
      <c r="B9" s="26"/>
      <c r="C9" s="26"/>
      <c r="D9" s="6" t="s">
        <v>38</v>
      </c>
      <c r="E9" s="6" t="s">
        <v>39</v>
      </c>
      <c r="F9" s="6" t="s">
        <v>40</v>
      </c>
      <c r="G9" s="6" t="s">
        <v>41</v>
      </c>
      <c r="H9" s="6" t="s">
        <v>38</v>
      </c>
    </row>
    <row r="10" spans="1:8" x14ac:dyDescent="0.35">
      <c r="A10" s="1" t="s">
        <v>1</v>
      </c>
      <c r="B10" s="10">
        <f>H10-D10</f>
        <v>14679901</v>
      </c>
      <c r="C10" s="11">
        <f>(H10/D10)-1</f>
        <v>9.6603678669201942E-2</v>
      </c>
      <c r="D10" s="10">
        <f>SUM(D11:D18)</f>
        <v>151960062</v>
      </c>
      <c r="E10" s="10">
        <f t="shared" ref="E10:H10" si="0">SUM(E11:E18)</f>
        <v>157535561</v>
      </c>
      <c r="F10" s="12">
        <f t="shared" si="0"/>
        <v>163086399</v>
      </c>
      <c r="G10" s="12">
        <f t="shared" si="0"/>
        <v>170674536</v>
      </c>
      <c r="H10" s="12">
        <f t="shared" si="0"/>
        <v>166639963</v>
      </c>
    </row>
    <row r="11" spans="1:8" x14ac:dyDescent="0.35">
      <c r="A11" s="2" t="s">
        <v>2</v>
      </c>
      <c r="B11" s="13">
        <f t="shared" ref="B11:B43" si="1">H11-D11</f>
        <v>487212</v>
      </c>
      <c r="C11" s="14">
        <f t="shared" ref="C11:C43" si="2">(H11/D11)-1</f>
        <v>1218.03</v>
      </c>
      <c r="D11" s="13">
        <v>400</v>
      </c>
      <c r="E11" s="13">
        <v>250</v>
      </c>
      <c r="F11" s="15">
        <v>250</v>
      </c>
      <c r="G11" s="15">
        <v>250</v>
      </c>
      <c r="H11" s="15">
        <v>487612</v>
      </c>
    </row>
    <row r="12" spans="1:8" x14ac:dyDescent="0.35">
      <c r="A12" s="2" t="s">
        <v>3</v>
      </c>
      <c r="B12" s="13">
        <f t="shared" si="1"/>
        <v>12477875</v>
      </c>
      <c r="C12" s="14">
        <f t="shared" si="2"/>
        <v>0.11157310361669381</v>
      </c>
      <c r="D12" s="13">
        <v>111835869</v>
      </c>
      <c r="E12" s="13">
        <v>115878737</v>
      </c>
      <c r="F12" s="15">
        <v>119945847</v>
      </c>
      <c r="G12" s="15">
        <v>126549431</v>
      </c>
      <c r="H12" s="15">
        <v>124313744</v>
      </c>
    </row>
    <row r="13" spans="1:8" x14ac:dyDescent="0.35">
      <c r="A13" s="2" t="s">
        <v>4</v>
      </c>
      <c r="B13" s="13">
        <f t="shared" si="1"/>
        <v>516546</v>
      </c>
      <c r="C13" s="14">
        <f t="shared" si="2"/>
        <v>0.29009301244171981</v>
      </c>
      <c r="D13" s="13">
        <v>1780622</v>
      </c>
      <c r="E13" s="13">
        <v>1472180</v>
      </c>
      <c r="F13" s="15">
        <v>1188908</v>
      </c>
      <c r="G13" s="15">
        <v>1224532</v>
      </c>
      <c r="H13" s="15">
        <v>2297168</v>
      </c>
    </row>
    <row r="14" spans="1:8" x14ac:dyDescent="0.35">
      <c r="A14" s="2" t="s">
        <v>5</v>
      </c>
      <c r="B14" s="13">
        <f t="shared" si="1"/>
        <v>476812</v>
      </c>
      <c r="C14" s="14">
        <f t="shared" si="2"/>
        <v>2.1462646122821942</v>
      </c>
      <c r="D14" s="13">
        <v>222159</v>
      </c>
      <c r="E14" s="13">
        <v>33156</v>
      </c>
      <c r="F14" s="15">
        <v>223612</v>
      </c>
      <c r="G14" s="15">
        <v>329375</v>
      </c>
      <c r="H14" s="15">
        <v>698971</v>
      </c>
    </row>
    <row r="15" spans="1:8" x14ac:dyDescent="0.35">
      <c r="A15" s="2" t="s">
        <v>6</v>
      </c>
      <c r="B15" s="13">
        <f t="shared" si="1"/>
        <v>0</v>
      </c>
      <c r="C15" s="14">
        <v>0</v>
      </c>
      <c r="D15" s="13">
        <v>0</v>
      </c>
      <c r="E15" s="13">
        <v>0</v>
      </c>
      <c r="F15" s="13">
        <v>0</v>
      </c>
      <c r="G15" s="13">
        <v>0</v>
      </c>
      <c r="H15" s="13">
        <v>0</v>
      </c>
    </row>
    <row r="16" spans="1:8" x14ac:dyDescent="0.35">
      <c r="A16" s="2" t="s">
        <v>7</v>
      </c>
      <c r="B16" s="13">
        <f t="shared" si="1"/>
        <v>3416095</v>
      </c>
      <c r="C16" s="14">
        <f t="shared" si="2"/>
        <v>0.14577323981574364</v>
      </c>
      <c r="D16" s="13">
        <v>23434308</v>
      </c>
      <c r="E16" s="13">
        <v>25194591</v>
      </c>
      <c r="F16" s="15">
        <v>26940124</v>
      </c>
      <c r="G16" s="15">
        <v>26922453</v>
      </c>
      <c r="H16" s="15">
        <v>26850403</v>
      </c>
    </row>
    <row r="17" spans="1:8" x14ac:dyDescent="0.35">
      <c r="A17" s="2" t="s">
        <v>8</v>
      </c>
      <c r="B17" s="13">
        <f t="shared" si="1"/>
        <v>-119498</v>
      </c>
      <c r="C17" s="14">
        <f t="shared" si="2"/>
        <v>-3.7028028052531692E-2</v>
      </c>
      <c r="D17" s="13">
        <v>3227231</v>
      </c>
      <c r="E17" s="13">
        <v>3281113</v>
      </c>
      <c r="F17" s="15">
        <v>3224882</v>
      </c>
      <c r="G17" s="15">
        <v>3178437</v>
      </c>
      <c r="H17" s="15">
        <v>3107733</v>
      </c>
    </row>
    <row r="18" spans="1:8" x14ac:dyDescent="0.35">
      <c r="A18" s="2" t="s">
        <v>9</v>
      </c>
      <c r="B18" s="13">
        <f t="shared" si="1"/>
        <v>-2575141</v>
      </c>
      <c r="C18" s="14">
        <f t="shared" si="2"/>
        <v>-0.22471722739780442</v>
      </c>
      <c r="D18" s="13">
        <v>11459473</v>
      </c>
      <c r="E18" s="13">
        <v>11675534</v>
      </c>
      <c r="F18" s="15">
        <v>11562776</v>
      </c>
      <c r="G18" s="15">
        <v>12470058</v>
      </c>
      <c r="H18" s="15">
        <v>8884332</v>
      </c>
    </row>
    <row r="19" spans="1:8" x14ac:dyDescent="0.35">
      <c r="A19" s="16" t="s">
        <v>10</v>
      </c>
      <c r="B19" s="10">
        <f t="shared" si="1"/>
        <v>-241025</v>
      </c>
      <c r="C19" s="11">
        <f t="shared" si="2"/>
        <v>-5.3758404455462649E-2</v>
      </c>
      <c r="D19" s="10">
        <f>SUM(D20:D31)</f>
        <v>4483485</v>
      </c>
      <c r="E19" s="10">
        <f>SUM(E20:E31)</f>
        <v>9170931</v>
      </c>
      <c r="F19" s="12">
        <f>SUM(F20:F31)</f>
        <v>9907000</v>
      </c>
      <c r="G19" s="12">
        <f>SUM(G20:G31)</f>
        <v>12837657</v>
      </c>
      <c r="H19" s="12">
        <f>SUM(H20:H31)</f>
        <v>4242460</v>
      </c>
    </row>
    <row r="20" spans="1:8" x14ac:dyDescent="0.35">
      <c r="A20" s="4" t="s">
        <v>11</v>
      </c>
      <c r="B20" s="13">
        <f t="shared" si="1"/>
        <v>1128327</v>
      </c>
      <c r="C20" s="14">
        <f t="shared" si="2"/>
        <v>99.307076218975538</v>
      </c>
      <c r="D20" s="13">
        <v>11362</v>
      </c>
      <c r="E20" s="13">
        <v>59706</v>
      </c>
      <c r="F20" s="15">
        <v>2214234</v>
      </c>
      <c r="G20" s="15">
        <v>3236965</v>
      </c>
      <c r="H20" s="22">
        <v>1139689</v>
      </c>
    </row>
    <row r="21" spans="1:8" x14ac:dyDescent="0.35">
      <c r="A21" s="4" t="s">
        <v>12</v>
      </c>
      <c r="B21" s="13">
        <f t="shared" si="1"/>
        <v>-328758</v>
      </c>
      <c r="C21" s="14">
        <f t="shared" si="2"/>
        <v>-0.80120000389928159</v>
      </c>
      <c r="D21" s="13">
        <v>410332</v>
      </c>
      <c r="E21" s="13">
        <v>46812</v>
      </c>
      <c r="F21" s="13">
        <v>93625</v>
      </c>
      <c r="G21" s="15">
        <v>140437</v>
      </c>
      <c r="H21" s="22">
        <v>81574</v>
      </c>
    </row>
    <row r="22" spans="1:8" x14ac:dyDescent="0.35">
      <c r="A22" s="4" t="s">
        <v>13</v>
      </c>
      <c r="B22" s="13">
        <f t="shared" si="1"/>
        <v>0</v>
      </c>
      <c r="C22" s="14">
        <v>1</v>
      </c>
      <c r="D22" s="13">
        <v>0</v>
      </c>
      <c r="E22" s="13">
        <v>0</v>
      </c>
      <c r="F22" s="13">
        <v>0</v>
      </c>
      <c r="G22" s="13">
        <v>0</v>
      </c>
      <c r="H22" s="22">
        <v>0</v>
      </c>
    </row>
    <row r="23" spans="1:8" x14ac:dyDescent="0.35">
      <c r="A23" s="5" t="s">
        <v>14</v>
      </c>
      <c r="B23" s="13">
        <f t="shared" si="1"/>
        <v>-85000</v>
      </c>
      <c r="C23" s="14">
        <f t="shared" si="2"/>
        <v>-1</v>
      </c>
      <c r="D23" s="13">
        <v>85000</v>
      </c>
      <c r="E23" s="13">
        <v>0</v>
      </c>
      <c r="F23" s="13">
        <v>85000</v>
      </c>
      <c r="G23" s="15">
        <v>166574</v>
      </c>
      <c r="H23" s="22">
        <v>0</v>
      </c>
    </row>
    <row r="24" spans="1:8" x14ac:dyDescent="0.35">
      <c r="A24" s="4" t="s">
        <v>15</v>
      </c>
      <c r="B24" s="13">
        <f t="shared" si="1"/>
        <v>219715</v>
      </c>
      <c r="C24" s="14">
        <f t="shared" si="2"/>
        <v>2.3591023782681053</v>
      </c>
      <c r="D24" s="13">
        <v>93135</v>
      </c>
      <c r="E24" s="13">
        <v>83788</v>
      </c>
      <c r="F24" s="15">
        <v>97945</v>
      </c>
      <c r="G24" s="15">
        <v>235582</v>
      </c>
      <c r="H24" s="22">
        <v>312850</v>
      </c>
    </row>
    <row r="25" spans="1:8" x14ac:dyDescent="0.35">
      <c r="A25" s="4" t="s">
        <v>16</v>
      </c>
      <c r="B25" s="13">
        <f t="shared" si="1"/>
        <v>-177538</v>
      </c>
      <c r="C25" s="14">
        <f t="shared" si="2"/>
        <v>-0.48613377728611951</v>
      </c>
      <c r="D25" s="13">
        <v>365204</v>
      </c>
      <c r="E25" s="13">
        <v>842409</v>
      </c>
      <c r="F25" s="15">
        <v>1591680</v>
      </c>
      <c r="G25" s="15">
        <v>2367995</v>
      </c>
      <c r="H25" s="22">
        <v>187666</v>
      </c>
    </row>
    <row r="26" spans="1:8" x14ac:dyDescent="0.35">
      <c r="A26" s="4" t="s">
        <v>17</v>
      </c>
      <c r="B26" s="13">
        <f t="shared" si="1"/>
        <v>0</v>
      </c>
      <c r="C26" s="14">
        <v>0</v>
      </c>
      <c r="D26" s="13">
        <v>0</v>
      </c>
      <c r="E26" s="13">
        <v>0</v>
      </c>
      <c r="F26" s="13">
        <v>0</v>
      </c>
      <c r="G26" s="13">
        <v>0</v>
      </c>
      <c r="H26" s="18">
        <v>0</v>
      </c>
    </row>
    <row r="27" spans="1:8" x14ac:dyDescent="0.35">
      <c r="A27" s="4" t="s">
        <v>18</v>
      </c>
      <c r="B27" s="13">
        <f t="shared" si="1"/>
        <v>-233672</v>
      </c>
      <c r="C27" s="14">
        <f t="shared" si="2"/>
        <v>-0.54116546316067382</v>
      </c>
      <c r="D27" s="13">
        <v>431794</v>
      </c>
      <c r="E27" s="13">
        <v>177667</v>
      </c>
      <c r="F27" s="15">
        <v>221641</v>
      </c>
      <c r="G27" s="15">
        <v>197708</v>
      </c>
      <c r="H27" s="22">
        <v>198122</v>
      </c>
    </row>
    <row r="28" spans="1:8" x14ac:dyDescent="0.35">
      <c r="A28" s="4" t="s">
        <v>19</v>
      </c>
      <c r="B28" s="13">
        <f t="shared" si="1"/>
        <v>0</v>
      </c>
      <c r="C28" s="14">
        <v>1</v>
      </c>
      <c r="D28" s="13">
        <v>0</v>
      </c>
      <c r="E28" s="13">
        <v>0</v>
      </c>
      <c r="F28" s="13">
        <v>0</v>
      </c>
      <c r="G28" s="13">
        <v>0</v>
      </c>
      <c r="H28" s="22">
        <v>0</v>
      </c>
    </row>
    <row r="29" spans="1:8" x14ac:dyDescent="0.35">
      <c r="A29" s="4" t="s">
        <v>20</v>
      </c>
      <c r="B29" s="13">
        <f t="shared" si="1"/>
        <v>765208</v>
      </c>
      <c r="C29" s="14">
        <f t="shared" si="2"/>
        <v>11.184962142251585</v>
      </c>
      <c r="D29" s="13">
        <v>68414</v>
      </c>
      <c r="E29" s="13">
        <v>73151</v>
      </c>
      <c r="F29" s="13">
        <v>884012</v>
      </c>
      <c r="G29" s="13">
        <v>0</v>
      </c>
      <c r="H29" s="22">
        <v>833622</v>
      </c>
    </row>
    <row r="30" spans="1:8" x14ac:dyDescent="0.35">
      <c r="A30" s="4" t="s">
        <v>21</v>
      </c>
      <c r="B30" s="13">
        <f t="shared" si="1"/>
        <v>-519288</v>
      </c>
      <c r="C30" s="14">
        <f t="shared" si="2"/>
        <v>-0.5838337390170274</v>
      </c>
      <c r="D30" s="13">
        <v>889445</v>
      </c>
      <c r="E30" s="13">
        <v>2499338</v>
      </c>
      <c r="F30" s="13">
        <v>221638</v>
      </c>
      <c r="G30" s="13">
        <v>686499</v>
      </c>
      <c r="H30" s="22">
        <v>370157</v>
      </c>
    </row>
    <row r="31" spans="1:8" x14ac:dyDescent="0.35">
      <c r="A31" s="4" t="s">
        <v>22</v>
      </c>
      <c r="B31" s="13">
        <f t="shared" si="1"/>
        <v>-1010019</v>
      </c>
      <c r="C31" s="14">
        <f t="shared" si="2"/>
        <v>-0.47445484519675174</v>
      </c>
      <c r="D31" s="13">
        <v>2128799</v>
      </c>
      <c r="E31" s="13">
        <v>5388060</v>
      </c>
      <c r="F31" s="15">
        <v>4497225</v>
      </c>
      <c r="G31" s="15">
        <v>5805897</v>
      </c>
      <c r="H31" s="22">
        <v>1118780</v>
      </c>
    </row>
    <row r="32" spans="1:8" x14ac:dyDescent="0.35">
      <c r="A32" s="17" t="s">
        <v>23</v>
      </c>
      <c r="B32" s="10">
        <f t="shared" si="1"/>
        <v>14920926</v>
      </c>
      <c r="C32" s="11">
        <f t="shared" si="2"/>
        <v>0.1011748869110245</v>
      </c>
      <c r="D32" s="10">
        <f>SUM(D33:D42)</f>
        <v>147476577</v>
      </c>
      <c r="E32" s="10">
        <f t="shared" ref="E32:H32" si="3">SUM(E33:E42)</f>
        <v>148364630</v>
      </c>
      <c r="F32" s="12">
        <f t="shared" si="3"/>
        <v>153179399</v>
      </c>
      <c r="G32" s="12">
        <f t="shared" si="3"/>
        <v>157836879</v>
      </c>
      <c r="H32" s="12">
        <f t="shared" si="3"/>
        <v>162397503</v>
      </c>
    </row>
    <row r="33" spans="1:8" x14ac:dyDescent="0.35">
      <c r="A33" s="4" t="s">
        <v>24</v>
      </c>
      <c r="B33" s="13">
        <f t="shared" si="1"/>
        <v>25000</v>
      </c>
      <c r="C33" s="14">
        <f t="shared" si="2"/>
        <v>4.6130942495747895E-4</v>
      </c>
      <c r="D33" s="13">
        <v>54193560</v>
      </c>
      <c r="E33" s="13">
        <v>54193560</v>
      </c>
      <c r="F33" s="15">
        <v>54193560</v>
      </c>
      <c r="G33" s="15">
        <v>54193560</v>
      </c>
      <c r="H33" s="22">
        <v>54218560</v>
      </c>
    </row>
    <row r="34" spans="1:8" x14ac:dyDescent="0.35">
      <c r="A34" s="4" t="s">
        <v>25</v>
      </c>
      <c r="B34" s="13">
        <f t="shared" si="1"/>
        <v>-25362</v>
      </c>
      <c r="C34" s="14">
        <f t="shared" si="2"/>
        <v>-9.0968436154949792</v>
      </c>
      <c r="D34" s="13">
        <v>2788</v>
      </c>
      <c r="E34" s="13">
        <v>0</v>
      </c>
      <c r="F34" s="18">
        <v>-19327</v>
      </c>
      <c r="G34" s="18">
        <v>-25343</v>
      </c>
      <c r="H34" s="22">
        <v>-22574</v>
      </c>
    </row>
    <row r="35" spans="1:8" x14ac:dyDescent="0.35">
      <c r="A35" s="4" t="s">
        <v>34</v>
      </c>
      <c r="B35" s="13">
        <f t="shared" si="1"/>
        <v>0</v>
      </c>
      <c r="C35" s="14">
        <v>0</v>
      </c>
      <c r="D35" s="13">
        <v>0</v>
      </c>
      <c r="E35" s="13">
        <v>0</v>
      </c>
      <c r="F35" s="18">
        <v>0</v>
      </c>
      <c r="G35" s="18">
        <v>0</v>
      </c>
      <c r="H35" s="18">
        <v>0</v>
      </c>
    </row>
    <row r="36" spans="1:8" x14ac:dyDescent="0.35">
      <c r="A36" s="4" t="s">
        <v>35</v>
      </c>
      <c r="B36" s="13">
        <f t="shared" si="1"/>
        <v>0</v>
      </c>
      <c r="C36" s="14">
        <v>0</v>
      </c>
      <c r="D36" s="13">
        <v>0</v>
      </c>
      <c r="E36" s="13">
        <v>0</v>
      </c>
      <c r="F36" s="18">
        <v>0</v>
      </c>
      <c r="G36" s="18">
        <v>0</v>
      </c>
      <c r="H36" s="18">
        <v>0</v>
      </c>
    </row>
    <row r="37" spans="1:8" x14ac:dyDescent="0.35">
      <c r="A37" s="3" t="s">
        <v>26</v>
      </c>
      <c r="B37" s="13">
        <f t="shared" si="1"/>
        <v>15367770</v>
      </c>
      <c r="C37" s="14">
        <f t="shared" si="2"/>
        <v>0.19977919180957526</v>
      </c>
      <c r="D37" s="13">
        <v>76923777</v>
      </c>
      <c r="E37" s="13">
        <v>86005747</v>
      </c>
      <c r="F37" s="15">
        <v>85959638</v>
      </c>
      <c r="G37" s="15">
        <v>92489356</v>
      </c>
      <c r="H37" s="22">
        <v>92291547</v>
      </c>
    </row>
    <row r="38" spans="1:8" x14ac:dyDescent="0.35">
      <c r="A38" s="3" t="s">
        <v>27</v>
      </c>
      <c r="B38" s="13">
        <f t="shared" si="1"/>
        <v>0</v>
      </c>
      <c r="C38" s="14">
        <v>0</v>
      </c>
      <c r="D38" s="13">
        <v>0</v>
      </c>
      <c r="E38" s="13">
        <v>0</v>
      </c>
      <c r="F38" s="13">
        <v>0</v>
      </c>
      <c r="G38" s="18">
        <v>0</v>
      </c>
      <c r="H38" s="18">
        <v>0</v>
      </c>
    </row>
    <row r="39" spans="1:8" x14ac:dyDescent="0.35">
      <c r="A39" s="3" t="s">
        <v>28</v>
      </c>
      <c r="B39" s="13">
        <f t="shared" si="1"/>
        <v>-446482</v>
      </c>
      <c r="C39" s="14">
        <f t="shared" si="2"/>
        <v>-2.7296995705425653E-2</v>
      </c>
      <c r="D39" s="13">
        <v>16356452</v>
      </c>
      <c r="E39" s="13">
        <v>8165323</v>
      </c>
      <c r="F39" s="15">
        <v>13054964</v>
      </c>
      <c r="G39" s="15">
        <v>11194924</v>
      </c>
      <c r="H39" s="22">
        <v>15909970</v>
      </c>
    </row>
    <row r="40" spans="1:8" x14ac:dyDescent="0.35">
      <c r="A40" s="3" t="s">
        <v>29</v>
      </c>
      <c r="B40" s="19">
        <f t="shared" si="1"/>
        <v>0</v>
      </c>
      <c r="C40" s="20">
        <v>1</v>
      </c>
      <c r="D40" s="19">
        <v>0</v>
      </c>
      <c r="E40" s="19">
        <v>0</v>
      </c>
      <c r="F40" s="19">
        <v>-9436</v>
      </c>
      <c r="G40" s="18">
        <v>-15618</v>
      </c>
      <c r="H40" s="23">
        <v>0</v>
      </c>
    </row>
    <row r="41" spans="1:8" x14ac:dyDescent="0.35">
      <c r="A41" s="3" t="s">
        <v>30</v>
      </c>
      <c r="B41" s="19">
        <f t="shared" si="1"/>
        <v>0</v>
      </c>
      <c r="C41" s="20">
        <v>1</v>
      </c>
      <c r="D41" s="19">
        <v>0</v>
      </c>
      <c r="E41" s="19">
        <v>0</v>
      </c>
      <c r="F41" s="18">
        <v>0</v>
      </c>
      <c r="G41" s="18">
        <v>0</v>
      </c>
      <c r="H41" s="23">
        <v>0</v>
      </c>
    </row>
    <row r="42" spans="1:8" x14ac:dyDescent="0.35">
      <c r="A42" s="3" t="s">
        <v>31</v>
      </c>
      <c r="B42" s="13">
        <f t="shared" si="1"/>
        <v>0</v>
      </c>
      <c r="C42" s="14">
        <v>0</v>
      </c>
      <c r="D42" s="13">
        <v>0</v>
      </c>
      <c r="E42" s="13">
        <v>0</v>
      </c>
      <c r="F42" s="13">
        <v>0</v>
      </c>
      <c r="G42" s="18">
        <v>0</v>
      </c>
      <c r="H42" s="18">
        <v>0</v>
      </c>
    </row>
    <row r="43" spans="1:8" x14ac:dyDescent="0.35">
      <c r="A43" s="1" t="s">
        <v>32</v>
      </c>
      <c r="B43" s="10">
        <f t="shared" si="1"/>
        <v>14679901</v>
      </c>
      <c r="C43" s="11">
        <f t="shared" si="2"/>
        <v>9.6603678669201942E-2</v>
      </c>
      <c r="D43" s="10">
        <f>D19+D32</f>
        <v>151960062</v>
      </c>
      <c r="E43" s="10">
        <f>E19+E32</f>
        <v>157535561</v>
      </c>
      <c r="F43" s="12">
        <f>F19+F32</f>
        <v>163086399</v>
      </c>
      <c r="G43" s="12">
        <f>G19+G32</f>
        <v>170674536</v>
      </c>
      <c r="H43" s="12">
        <f>H19+H32</f>
        <v>166639963</v>
      </c>
    </row>
    <row r="44" spans="1:8" x14ac:dyDescent="0.35">
      <c r="D44" s="9"/>
      <c r="E44" s="9"/>
      <c r="F44" s="9"/>
    </row>
    <row r="45" spans="1:8" x14ac:dyDescent="0.35">
      <c r="E45" s="21"/>
    </row>
    <row r="46" spans="1:8" ht="81.75" customHeight="1" x14ac:dyDescent="0.35">
      <c r="A46" s="25" t="s">
        <v>33</v>
      </c>
      <c r="B46" s="25"/>
      <c r="C46" s="25"/>
      <c r="D46" s="25"/>
      <c r="E46" s="25"/>
      <c r="F46" s="25"/>
      <c r="G46" s="25"/>
      <c r="H46" s="25"/>
    </row>
  </sheetData>
  <mergeCells count="6">
    <mergeCell ref="A2:H6"/>
    <mergeCell ref="A46:H46"/>
    <mergeCell ref="A8:A9"/>
    <mergeCell ref="B8:B9"/>
    <mergeCell ref="C8:C9"/>
    <mergeCell ref="E8:H8"/>
  </mergeCells>
  <printOptions horizontalCentered="1"/>
  <pageMargins left="0.70866141732283472" right="0.70866141732283472" top="0.74803149606299213" bottom="0.74803149606299213" header="0.31496062992125984" footer="0.31496062992125984"/>
  <pageSetup scale="78" fitToHeight="0"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LAI, LUIS</cp:lastModifiedBy>
  <cp:lastPrinted>2023-03-16T14:29:53Z</cp:lastPrinted>
  <dcterms:created xsi:type="dcterms:W3CDTF">2019-01-11T14:48:54Z</dcterms:created>
  <dcterms:modified xsi:type="dcterms:W3CDTF">2023-03-16T14:32:05Z</dcterms:modified>
</cp:coreProperties>
</file>