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llai\Downloads\Nueva carpeta (7)\Estadistica Financieras  - dic 2022\Estado de Situación de las Empresas Fiduciarias\"/>
    </mc:Choice>
  </mc:AlternateContent>
  <xr:revisionPtr revIDLastSave="0" documentId="13_ncr:1_{0F93BB76-5ACE-424C-96A4-FBF33058916A}" xr6:coauthVersionLast="47" xr6:coauthVersionMax="47" xr10:uidLastSave="{00000000-0000-0000-0000-000000000000}"/>
  <bookViews>
    <workbookView xWindow="-110" yWindow="-110" windowWidth="19420" windowHeight="124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2" i="1" l="1"/>
  <c r="B42" i="1"/>
  <c r="C41" i="1"/>
  <c r="B41" i="1"/>
  <c r="C40" i="1"/>
  <c r="B40" i="1"/>
  <c r="C39" i="1"/>
  <c r="B39" i="1"/>
  <c r="B38" i="1"/>
  <c r="C37" i="1"/>
  <c r="B37" i="1"/>
  <c r="B36" i="1"/>
  <c r="B35" i="1"/>
  <c r="C34" i="1"/>
  <c r="B34" i="1"/>
  <c r="C33" i="1"/>
  <c r="B33" i="1"/>
  <c r="C31" i="1"/>
  <c r="B31" i="1"/>
  <c r="C30" i="1"/>
  <c r="B30" i="1"/>
  <c r="C29" i="1"/>
  <c r="B29" i="1"/>
  <c r="C28" i="1"/>
  <c r="B28" i="1"/>
  <c r="C27" i="1"/>
  <c r="B27"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E19" i="1"/>
  <c r="H32" i="1" l="1"/>
  <c r="H19" i="1"/>
  <c r="H10" i="1"/>
  <c r="C10" i="1" l="1"/>
  <c r="B10" i="1"/>
  <c r="C32" i="1"/>
  <c r="B32" i="1"/>
  <c r="H43" i="1"/>
  <c r="G32" i="1"/>
  <c r="G19" i="1"/>
  <c r="G10" i="1"/>
  <c r="C43" i="1" l="1"/>
  <c r="B43" i="1"/>
  <c r="G43" i="1"/>
  <c r="E32" i="1" l="1"/>
  <c r="F32" i="1"/>
  <c r="F19" i="1"/>
  <c r="F10" i="1"/>
  <c r="E10" i="1"/>
  <c r="D32" i="1"/>
  <c r="D19" i="1"/>
  <c r="D10" i="1"/>
  <c r="F43" i="1" l="1"/>
  <c r="E43" i="1"/>
  <c r="D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<sst xmlns="http://schemas.openxmlformats.org/spreadsheetml/2006/main" count="44" uniqueCount="43">
  <si>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</si>
  <si>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</si>
  <si>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</si>
  <si>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</si>
  <si>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</si>
  <si>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</si>
  <si>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</si>
  <si>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</si>
  <si>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</si>
  <si>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</si>
  <si>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</si>
  <si>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</si>
  <si>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</si>
  <si>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</si>
  <si>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</si>
  <si>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</si>
  <si>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</si>
  <si>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</si>
  <si>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</si>
  <si>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</si>
  <si>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</si>
  <si>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</si>
  <si>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</si>
  <si>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</si>
  <si>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</si>
  <si>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</si>
  <si>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</si>
  <si>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</si>
  <si>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</si>
  <si>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</si>
  <si>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</si>
  <si>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</si>
  <si>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</si>
  <si>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</si>
  <si>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</si>
  <si>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</si>
  <si>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Al 30 de Junio</t>
  </si>
  <si>
    <t xml:space="preserve">Al 31 de Marzo </t>
  </si>
  <si>
    <t xml:space="preserve">Al 30 de Septiembre </t>
  </si>
  <si>
    <t xml:space="preserve">Al 31 de Diciembre </t>
  </si>
  <si>
    <t>%</t>
  </si>
  <si>
    <t>VARIACION ABSOLUTA</t>
  </si>
  <si>
    <t>CENTRO FIDUCIARIO INTERNACIONAL
BALANCE DE SITUACION CONSOLIDADO DE LAS FIDUCIARIAS
DE DICIEMBRE 2021 A DICIEMBRE 2022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</si>
</sst>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0%\)"/>
    <numFmt numFmtId="166" formatCode="#,##0.0000_);\(#,##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164" fontId="0" fillId="0" borderId="0" xfId="0" applyNumberFormat="1" applyAlignment="1">
      <alignment vertical="center"/>
    </xf>
    <xf numFmtId="10" fontId="0" fillId="0" borderId="0" xfId="2" applyNumberFormat="1" applyFont="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0" fontId="5" fillId="3" borderId="1" xfId="0" applyFont="1" applyFill="1" applyBorder="1" applyAlignment="1">
      <alignment horizontal="lef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166" fontId="0" fillId="0" borderId="0" xfId="0" applyNumberFormat="1" applyAlignment="1">
      <alignment vertical="center"/>
    </xf>
    <xf numFmtId="39" fontId="0" fillId="0" borderId="0" xfId="0" applyNumberFormat="1" applyAlignment="1">
      <alignment vertical="center"/>
    </xf>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justify" vertical="center" wrapText="1"/>
    </xf>
    <xf numFmtId="0" fontId="4" fillId="0" borderId="1"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workbookViewId="0">
      <selection activeCell="A2" sqref="A2:H6"/>
    </sheetView>
  </sheetViews>
  <sheetFormatPr baseColWidth="10" defaultColWidth="9.1796875" defaultRowHeight="14.5" x14ac:dyDescent="0.35"/>
  <cols>
    <col min="1" max="1" width="51.26953125" style="9" customWidth="1"/>
    <col min="2" max="8" width="15.7265625" style="9" customWidth="1"/>
    <col min="9" max="9" width="12.54296875" style="9" bestFit="1" customWidth="1"/>
    <col min="10" max="10" width="11.54296875" style="9" bestFit="1" customWidth="1"/>
    <col min="11" max="16384" width="9.1796875" style="9"/>
  </cols>
  <sheetData>
    <row r="1" spans="1:10" x14ac:dyDescent="0.35">
      <c r="B1" s="10"/>
      <c r="C1" s="10"/>
      <c r="D1" s="10"/>
      <c r="E1" s="10"/>
      <c r="F1" s="10"/>
      <c r="G1" s="10"/>
      <c r="H1" s="10"/>
    </row>
    <row r="2" spans="1:10" ht="15" customHeight="1" x14ac:dyDescent="0.35">
      <c r="A2" s="27" t="s">
        <v>42</v>
      </c>
      <c r="B2" s="27"/>
      <c r="C2" s="27"/>
      <c r="D2" s="27"/>
      <c r="E2" s="27"/>
      <c r="F2" s="27"/>
      <c r="G2" s="27"/>
      <c r="H2" s="27"/>
    </row>
    <row r="3" spans="1:10" x14ac:dyDescent="0.35">
      <c r="A3" s="27"/>
      <c r="B3" s="27"/>
      <c r="C3" s="27"/>
      <c r="D3" s="27"/>
      <c r="E3" s="27"/>
      <c r="F3" s="27"/>
      <c r="G3" s="27"/>
      <c r="H3" s="27"/>
    </row>
    <row r="4" spans="1:10" x14ac:dyDescent="0.35">
      <c r="A4" s="27"/>
      <c r="B4" s="27"/>
      <c r="C4" s="27"/>
      <c r="D4" s="27"/>
      <c r="E4" s="27"/>
      <c r="F4" s="27"/>
      <c r="G4" s="27"/>
      <c r="H4" s="27"/>
    </row>
    <row r="5" spans="1:10" x14ac:dyDescent="0.35">
      <c r="A5" s="27"/>
      <c r="B5" s="27"/>
      <c r="C5" s="27"/>
      <c r="D5" s="27"/>
      <c r="E5" s="27"/>
      <c r="F5" s="27"/>
      <c r="G5" s="27"/>
      <c r="H5" s="27"/>
    </row>
    <row r="6" spans="1:10" x14ac:dyDescent="0.35">
      <c r="A6" s="27"/>
      <c r="B6" s="27"/>
      <c r="C6" s="27"/>
      <c r="D6" s="27"/>
      <c r="E6" s="27"/>
      <c r="F6" s="27"/>
      <c r="G6" s="27"/>
      <c r="H6" s="27"/>
    </row>
    <row r="8" spans="1:10" x14ac:dyDescent="0.35">
      <c r="A8" s="29" t="s">
        <v>0</v>
      </c>
      <c r="B8" s="29" t="s">
        <v>41</v>
      </c>
      <c r="C8" s="29" t="s">
        <v>40</v>
      </c>
      <c r="D8" s="8">
        <v>2021</v>
      </c>
      <c r="E8" s="26">
        <v>2022</v>
      </c>
      <c r="F8" s="26"/>
      <c r="G8" s="26"/>
      <c r="H8" s="26"/>
    </row>
    <row r="9" spans="1:10" s="1" customFormat="1" x14ac:dyDescent="0.35">
      <c r="A9" s="29"/>
      <c r="B9" s="29"/>
      <c r="C9" s="29"/>
      <c r="D9" s="8" t="s">
        <v>39</v>
      </c>
      <c r="E9" s="8" t="s">
        <v>37</v>
      </c>
      <c r="F9" s="8" t="s">
        <v>36</v>
      </c>
      <c r="G9" s="8" t="s">
        <v>38</v>
      </c>
      <c r="H9" s="8" t="s">
        <v>39</v>
      </c>
    </row>
    <row r="10" spans="1:10" x14ac:dyDescent="0.35">
      <c r="A10" s="2" t="s">
        <v>1</v>
      </c>
      <c r="B10" s="11">
        <f>H10-D10</f>
        <v>-431565147.18999994</v>
      </c>
      <c r="C10" s="12">
        <f>(H10/D10)-1</f>
        <v>-0.683855089404654</v>
      </c>
      <c r="D10" s="11">
        <f>SUM(D11:D18)</f>
        <v>631076896.07999992</v>
      </c>
      <c r="E10" s="11">
        <f t="shared" ref="E10:H10" si="0">SUM(E11:E18)</f>
        <v>646935221.26999998</v>
      </c>
      <c r="F10" s="13">
        <f t="shared" si="0"/>
        <v>657621235.99000013</v>
      </c>
      <c r="G10" s="13">
        <f t="shared" si="0"/>
        <v>204577042.31000003</v>
      </c>
      <c r="H10" s="13">
        <f t="shared" si="0"/>
        <v>199511748.89000002</v>
      </c>
      <c r="I10" s="14"/>
      <c r="J10" s="15"/>
    </row>
    <row r="11" spans="1:10" x14ac:dyDescent="0.35">
      <c r="A11" s="3" t="s">
        <v>2</v>
      </c>
      <c r="B11" s="16">
        <f t="shared" ref="B11:B43" si="1">H11-D11</f>
        <v>457802</v>
      </c>
      <c r="C11" s="17">
        <f t="shared" ref="C11:C43" si="2">(H11/D11)-1</f>
        <v>2.733995031293297</v>
      </c>
      <c r="D11" s="16">
        <v>167448</v>
      </c>
      <c r="E11" s="16">
        <v>635355</v>
      </c>
      <c r="F11" s="18">
        <v>467330</v>
      </c>
      <c r="G11" s="18">
        <v>171345</v>
      </c>
      <c r="H11" s="18">
        <v>625250</v>
      </c>
      <c r="I11" s="14"/>
      <c r="J11" s="15"/>
    </row>
    <row r="12" spans="1:10" x14ac:dyDescent="0.35">
      <c r="A12" s="3" t="s">
        <v>3</v>
      </c>
      <c r="B12" s="16">
        <f t="shared" si="1"/>
        <v>-112033084.44999999</v>
      </c>
      <c r="C12" s="17">
        <f t="shared" si="2"/>
        <v>-0.45040158479056247</v>
      </c>
      <c r="D12" s="16">
        <v>248740431.28</v>
      </c>
      <c r="E12" s="16">
        <v>259116614.37</v>
      </c>
      <c r="F12" s="18">
        <v>265807023.09000003</v>
      </c>
      <c r="G12" s="18">
        <v>138779303</v>
      </c>
      <c r="H12" s="18">
        <v>136707346.83000001</v>
      </c>
      <c r="I12" s="14"/>
      <c r="J12" s="15"/>
    </row>
    <row r="13" spans="1:10" x14ac:dyDescent="0.35">
      <c r="A13" s="3" t="s">
        <v>4</v>
      </c>
      <c r="B13" s="16">
        <f t="shared" si="1"/>
        <v>3104269.7800000012</v>
      </c>
      <c r="C13" s="17">
        <f t="shared" si="2"/>
        <v>0.35858534066493464</v>
      </c>
      <c r="D13" s="16">
        <v>8656990.1999999993</v>
      </c>
      <c r="E13" s="16">
        <v>9336148.3100000005</v>
      </c>
      <c r="F13" s="18">
        <v>8189798.9299999997</v>
      </c>
      <c r="G13" s="18">
        <v>11053098.870000001</v>
      </c>
      <c r="H13" s="18">
        <v>11761259.98</v>
      </c>
      <c r="I13" s="14"/>
      <c r="J13" s="15"/>
    </row>
    <row r="14" spans="1:10" x14ac:dyDescent="0.35">
      <c r="A14" s="3" t="s">
        <v>5</v>
      </c>
      <c r="B14" s="16">
        <f t="shared" si="1"/>
        <v>388587.56000000029</v>
      </c>
      <c r="C14" s="17">
        <f t="shared" si="2"/>
        <v>0.33560766191083502</v>
      </c>
      <c r="D14" s="16">
        <v>1157862.5999999999</v>
      </c>
      <c r="E14" s="16">
        <v>574876.34000000008</v>
      </c>
      <c r="F14" s="18">
        <v>1073148.3500000001</v>
      </c>
      <c r="G14" s="18">
        <v>1394098.6099999999</v>
      </c>
      <c r="H14" s="18">
        <v>1546450.1600000001</v>
      </c>
      <c r="I14" s="14"/>
      <c r="J14" s="15"/>
    </row>
    <row r="15" spans="1:10" x14ac:dyDescent="0.35">
      <c r="A15" s="3" t="s">
        <v>6</v>
      </c>
      <c r="B15" s="16">
        <f t="shared" si="1"/>
        <v>-281167579</v>
      </c>
      <c r="C15" s="17">
        <f t="shared" si="2"/>
        <v>-0.99859995911305821</v>
      </c>
      <c r="D15" s="16">
        <v>281561777</v>
      </c>
      <c r="E15" s="16">
        <v>285824438</v>
      </c>
      <c r="F15" s="18">
        <v>286417481</v>
      </c>
      <c r="G15" s="18">
        <v>407962</v>
      </c>
      <c r="H15" s="18">
        <v>394198</v>
      </c>
      <c r="I15" s="14"/>
    </row>
    <row r="16" spans="1:10" x14ac:dyDescent="0.35">
      <c r="A16" s="3" t="s">
        <v>7</v>
      </c>
      <c r="B16" s="16">
        <f t="shared" si="1"/>
        <v>2140690</v>
      </c>
      <c r="C16" s="17">
        <f t="shared" si="2"/>
        <v>7.560309795091591E-2</v>
      </c>
      <c r="D16" s="16">
        <v>28314845</v>
      </c>
      <c r="E16" s="16">
        <v>42391183</v>
      </c>
      <c r="F16" s="18">
        <v>44780340</v>
      </c>
      <c r="G16" s="18">
        <v>30610235</v>
      </c>
      <c r="H16" s="18">
        <v>30455535</v>
      </c>
      <c r="I16" s="14"/>
    </row>
    <row r="17" spans="1:9" x14ac:dyDescent="0.35">
      <c r="A17" s="3" t="s">
        <v>8</v>
      </c>
      <c r="B17" s="16">
        <f t="shared" si="1"/>
        <v>-17127706.370000005</v>
      </c>
      <c r="C17" s="17">
        <f t="shared" si="2"/>
        <v>-0.77020389788078536</v>
      </c>
      <c r="D17" s="16">
        <v>22237885.860000003</v>
      </c>
      <c r="E17" s="16">
        <v>22107317.190000001</v>
      </c>
      <c r="F17" s="18">
        <v>22865659.219999999</v>
      </c>
      <c r="G17" s="18">
        <v>5775929.4299999997</v>
      </c>
      <c r="H17" s="18">
        <v>5110179.49</v>
      </c>
      <c r="I17" s="14"/>
    </row>
    <row r="18" spans="1:9" x14ac:dyDescent="0.35">
      <c r="A18" s="3" t="s">
        <v>9</v>
      </c>
      <c r="B18" s="16">
        <f t="shared" si="1"/>
        <v>-27328126.710000001</v>
      </c>
      <c r="C18" s="17">
        <f t="shared" si="2"/>
        <v>-0.6791342007228196</v>
      </c>
      <c r="D18" s="16">
        <v>40239656.140000001</v>
      </c>
      <c r="E18" s="16">
        <v>26949289.060000002</v>
      </c>
      <c r="F18" s="18">
        <v>28020455.399999999</v>
      </c>
      <c r="G18" s="18">
        <v>16385070.4</v>
      </c>
      <c r="H18" s="18">
        <v>12911529.43</v>
      </c>
      <c r="I18" s="14"/>
    </row>
    <row r="19" spans="1:9" x14ac:dyDescent="0.35">
      <c r="A19" s="19" t="s">
        <v>10</v>
      </c>
      <c r="B19" s="11">
        <f t="shared" si="1"/>
        <v>-420233959.39999992</v>
      </c>
      <c r="C19" s="12">
        <f t="shared" si="2"/>
        <v>-0.96974412786051511</v>
      </c>
      <c r="D19" s="11">
        <f>SUM(D20:D31)</f>
        <v>433345196.24999994</v>
      </c>
      <c r="E19" s="11">
        <f>SUM(E20:E31)</f>
        <v>448330343.49000001</v>
      </c>
      <c r="F19" s="13">
        <f>SUM(F20:F31)</f>
        <v>454707891.30000001</v>
      </c>
      <c r="G19" s="13">
        <f>SUM(G20:G31)</f>
        <v>22087311.479999997</v>
      </c>
      <c r="H19" s="13">
        <f>SUM(H20:H31)</f>
        <v>13111236.850000001</v>
      </c>
      <c r="I19" s="14"/>
    </row>
    <row r="20" spans="1:9" x14ac:dyDescent="0.35">
      <c r="A20" s="5" t="s">
        <v>11</v>
      </c>
      <c r="B20" s="16">
        <f t="shared" si="1"/>
        <v>1290511.54</v>
      </c>
      <c r="C20" s="17">
        <f t="shared" si="2"/>
        <v>7.3069978387786634</v>
      </c>
      <c r="D20" s="16">
        <v>176613.1</v>
      </c>
      <c r="E20" s="16">
        <v>331560.89</v>
      </c>
      <c r="F20" s="18">
        <v>3005267.64</v>
      </c>
      <c r="G20" s="18">
        <v>3530782.64</v>
      </c>
      <c r="H20" s="18">
        <v>1467124.6400000001</v>
      </c>
      <c r="I20" s="14"/>
    </row>
    <row r="21" spans="1:9" x14ac:dyDescent="0.35">
      <c r="A21" s="5" t="s">
        <v>12</v>
      </c>
      <c r="B21" s="16">
        <f t="shared" si="1"/>
        <v>-427395.89000000013</v>
      </c>
      <c r="C21" s="17">
        <f t="shared" si="2"/>
        <v>-0.37963703809735183</v>
      </c>
      <c r="D21" s="16">
        <v>1125801.3500000001</v>
      </c>
      <c r="E21" s="16">
        <v>717064.24</v>
      </c>
      <c r="F21" s="18">
        <v>673903.59</v>
      </c>
      <c r="G21" s="18">
        <v>1048468.98</v>
      </c>
      <c r="H21" s="18">
        <v>698405.46</v>
      </c>
      <c r="I21" s="14"/>
    </row>
    <row r="22" spans="1:9" x14ac:dyDescent="0.35">
      <c r="A22" s="7" t="s">
        <v>13</v>
      </c>
      <c r="B22" s="16">
        <f t="shared" si="1"/>
        <v>-395569907</v>
      </c>
      <c r="C22" s="17">
        <f t="shared" si="2"/>
        <v>-0.99951594076188499</v>
      </c>
      <c r="D22" s="16">
        <v>395761479</v>
      </c>
      <c r="E22" s="16">
        <v>402108248</v>
      </c>
      <c r="F22" s="18">
        <v>407734332</v>
      </c>
      <c r="G22" s="18">
        <v>191459</v>
      </c>
      <c r="H22" s="18">
        <v>191572</v>
      </c>
      <c r="I22" s="14"/>
    </row>
    <row r="23" spans="1:9" x14ac:dyDescent="0.35">
      <c r="A23" s="6" t="s">
        <v>14</v>
      </c>
      <c r="B23" s="16">
        <f t="shared" si="1"/>
        <v>80925</v>
      </c>
      <c r="C23" s="17">
        <f t="shared" si="2"/>
        <v>0.95205882352941185</v>
      </c>
      <c r="D23" s="16">
        <v>85000</v>
      </c>
      <c r="E23" s="16">
        <v>0</v>
      </c>
      <c r="F23" s="18">
        <v>85000</v>
      </c>
      <c r="G23" s="18">
        <v>166574</v>
      </c>
      <c r="H23" s="18">
        <v>165925</v>
      </c>
      <c r="I23" s="14"/>
    </row>
    <row r="24" spans="1:9" x14ac:dyDescent="0.35">
      <c r="A24" s="5" t="s">
        <v>15</v>
      </c>
      <c r="B24" s="16">
        <f t="shared" si="1"/>
        <v>-116084</v>
      </c>
      <c r="C24" s="17">
        <f t="shared" si="2"/>
        <v>-0.10725369595807566</v>
      </c>
      <c r="D24" s="16">
        <v>1082331</v>
      </c>
      <c r="E24" s="16">
        <v>1753980</v>
      </c>
      <c r="F24" s="18">
        <v>875263</v>
      </c>
      <c r="G24" s="18">
        <v>1642202</v>
      </c>
      <c r="H24" s="18">
        <v>966247</v>
      </c>
      <c r="I24" s="14"/>
    </row>
    <row r="25" spans="1:9" x14ac:dyDescent="0.35">
      <c r="A25" s="5" t="s">
        <v>16</v>
      </c>
      <c r="B25" s="16">
        <f t="shared" si="1"/>
        <v>-361412.24</v>
      </c>
      <c r="C25" s="17">
        <f t="shared" si="2"/>
        <v>-0.63693804677843091</v>
      </c>
      <c r="D25" s="16">
        <v>567421.34</v>
      </c>
      <c r="E25" s="16">
        <v>924810.87</v>
      </c>
      <c r="F25" s="18">
        <v>1737749</v>
      </c>
      <c r="G25" s="18">
        <v>2605010.64</v>
      </c>
      <c r="H25" s="18">
        <v>206009.1</v>
      </c>
      <c r="I25" s="14"/>
    </row>
    <row r="26" spans="1:9" x14ac:dyDescent="0.35">
      <c r="A26" s="5" t="s">
        <v>17</v>
      </c>
      <c r="B26" s="16">
        <f t="shared" si="1"/>
        <v>0</v>
      </c>
      <c r="C26" s="17">
        <v>0</v>
      </c>
      <c r="D26" s="16">
        <v>0</v>
      </c>
      <c r="E26" s="16">
        <v>0</v>
      </c>
      <c r="F26" s="16">
        <v>0</v>
      </c>
      <c r="G26" s="21">
        <v>0</v>
      </c>
      <c r="H26" s="18">
        <v>0</v>
      </c>
      <c r="I26" s="14"/>
    </row>
    <row r="27" spans="1:9" x14ac:dyDescent="0.35">
      <c r="A27" s="5" t="s">
        <v>18</v>
      </c>
      <c r="B27" s="16">
        <f t="shared" si="1"/>
        <v>-241532.26</v>
      </c>
      <c r="C27" s="17">
        <f t="shared" si="2"/>
        <v>-0.26701806636198611</v>
      </c>
      <c r="D27" s="16">
        <v>904554</v>
      </c>
      <c r="E27" s="16">
        <v>748987.7</v>
      </c>
      <c r="F27" s="18">
        <v>690131.63</v>
      </c>
      <c r="G27" s="18">
        <v>548696.92999999993</v>
      </c>
      <c r="H27" s="18">
        <v>663021.74</v>
      </c>
      <c r="I27" s="14"/>
    </row>
    <row r="28" spans="1:9" x14ac:dyDescent="0.35">
      <c r="A28" s="5" t="s">
        <v>19</v>
      </c>
      <c r="B28" s="16">
        <f t="shared" si="1"/>
        <v>-310019</v>
      </c>
      <c r="C28" s="17">
        <f t="shared" si="2"/>
        <v>-0.99128363363123306</v>
      </c>
      <c r="D28" s="16">
        <v>312745</v>
      </c>
      <c r="E28" s="16">
        <v>379</v>
      </c>
      <c r="F28" s="18">
        <v>638</v>
      </c>
      <c r="G28" s="18">
        <v>881</v>
      </c>
      <c r="H28" s="18">
        <v>2726</v>
      </c>
      <c r="I28" s="14"/>
    </row>
    <row r="29" spans="1:9" x14ac:dyDescent="0.35">
      <c r="A29" s="5" t="s">
        <v>20</v>
      </c>
      <c r="B29" s="16">
        <f t="shared" si="1"/>
        <v>837318.19000000018</v>
      </c>
      <c r="C29" s="17">
        <f t="shared" si="2"/>
        <v>0.67538166482585549</v>
      </c>
      <c r="D29" s="16">
        <v>1239770.3899999999</v>
      </c>
      <c r="E29" s="16">
        <v>3118386.93</v>
      </c>
      <c r="F29" s="18">
        <v>3733528.45</v>
      </c>
      <c r="G29" s="18">
        <v>1203064.78</v>
      </c>
      <c r="H29" s="18">
        <v>2077088.58</v>
      </c>
      <c r="I29" s="14"/>
    </row>
    <row r="30" spans="1:9" x14ac:dyDescent="0.35">
      <c r="A30" s="5" t="s">
        <v>21</v>
      </c>
      <c r="B30" s="16">
        <f t="shared" si="1"/>
        <v>538191.94999999995</v>
      </c>
      <c r="C30" s="17">
        <f t="shared" si="2"/>
        <v>0.43912938808052671</v>
      </c>
      <c r="D30" s="16">
        <v>1225588.55</v>
      </c>
      <c r="E30" s="16">
        <v>9820497.879999999</v>
      </c>
      <c r="F30" s="18">
        <v>7239417.5</v>
      </c>
      <c r="G30" s="18">
        <v>2329684.5099999998</v>
      </c>
      <c r="H30" s="18">
        <v>1763780.5</v>
      </c>
      <c r="I30" s="14"/>
    </row>
    <row r="31" spans="1:9" x14ac:dyDescent="0.35">
      <c r="A31" s="5" t="s">
        <v>22</v>
      </c>
      <c r="B31" s="16">
        <f t="shared" si="1"/>
        <v>-25954555.689999998</v>
      </c>
      <c r="C31" s="17">
        <f t="shared" si="2"/>
        <v>-0.84093591478071927</v>
      </c>
      <c r="D31" s="16">
        <v>30863892.52</v>
      </c>
      <c r="E31" s="16">
        <v>28806427.98</v>
      </c>
      <c r="F31" s="18">
        <v>28932660.489999998</v>
      </c>
      <c r="G31" s="18">
        <v>8820487</v>
      </c>
      <c r="H31" s="18">
        <v>4909336.83</v>
      </c>
      <c r="I31" s="14"/>
    </row>
    <row r="32" spans="1:9" x14ac:dyDescent="0.35">
      <c r="A32" s="20" t="s">
        <v>23</v>
      </c>
      <c r="B32" s="11">
        <f t="shared" si="1"/>
        <v>-11331187.789999992</v>
      </c>
      <c r="C32" s="12">
        <f t="shared" si="2"/>
        <v>-5.7305873563733067E-2</v>
      </c>
      <c r="D32" s="11">
        <f>SUM(D33:D42)</f>
        <v>197731699.82999998</v>
      </c>
      <c r="E32" s="11">
        <f>SUM(E33:E42)</f>
        <v>198604877.78</v>
      </c>
      <c r="F32" s="13">
        <f t="shared" ref="F32:H32" si="3">SUM(F33:F42)</f>
        <v>202913344.69</v>
      </c>
      <c r="G32" s="13">
        <f t="shared" si="3"/>
        <v>182489730.82999998</v>
      </c>
      <c r="H32" s="13">
        <f t="shared" si="3"/>
        <v>186400512.03999999</v>
      </c>
      <c r="I32" s="14"/>
    </row>
    <row r="33" spans="1:9" x14ac:dyDescent="0.35">
      <c r="A33" s="5" t="s">
        <v>24</v>
      </c>
      <c r="B33" s="21">
        <f t="shared" si="1"/>
        <v>-14636208.549999997</v>
      </c>
      <c r="C33" s="22">
        <f t="shared" si="2"/>
        <v>-0.17995692789353868</v>
      </c>
      <c r="D33" s="21">
        <v>81331731.549999997</v>
      </c>
      <c r="E33" s="21">
        <v>81471353</v>
      </c>
      <c r="F33" s="23">
        <v>81216028</v>
      </c>
      <c r="G33" s="23">
        <v>66889083</v>
      </c>
      <c r="H33" s="23">
        <v>66695523</v>
      </c>
      <c r="I33" s="14"/>
    </row>
    <row r="34" spans="1:9" x14ac:dyDescent="0.35">
      <c r="A34" s="5" t="s">
        <v>25</v>
      </c>
      <c r="B34" s="21">
        <f t="shared" si="1"/>
        <v>-10733057</v>
      </c>
      <c r="C34" s="22">
        <f t="shared" si="2"/>
        <v>-0.99698055735682378</v>
      </c>
      <c r="D34" s="21">
        <v>10765563</v>
      </c>
      <c r="E34" s="21">
        <v>11181938</v>
      </c>
      <c r="F34" s="23">
        <v>11149611</v>
      </c>
      <c r="G34" s="23">
        <v>29737</v>
      </c>
      <c r="H34" s="23">
        <v>32506</v>
      </c>
      <c r="I34" s="14"/>
    </row>
    <row r="35" spans="1:9" x14ac:dyDescent="0.35">
      <c r="A35" s="4" t="s">
        <v>26</v>
      </c>
      <c r="B35" s="21">
        <f t="shared" si="1"/>
        <v>0</v>
      </c>
      <c r="C35" s="22">
        <v>0</v>
      </c>
      <c r="D35" s="21">
        <v>0</v>
      </c>
      <c r="E35" s="21">
        <v>0</v>
      </c>
      <c r="F35" s="21">
        <v>0</v>
      </c>
      <c r="G35" s="21">
        <v>0</v>
      </c>
      <c r="H35" s="21">
        <v>0</v>
      </c>
      <c r="I35" s="14"/>
    </row>
    <row r="36" spans="1:9" x14ac:dyDescent="0.35">
      <c r="A36" s="4" t="s">
        <v>27</v>
      </c>
      <c r="B36" s="21">
        <f t="shared" si="1"/>
        <v>0</v>
      </c>
      <c r="C36" s="22">
        <v>0</v>
      </c>
      <c r="D36" s="21">
        <v>0</v>
      </c>
      <c r="E36" s="21">
        <v>0</v>
      </c>
      <c r="F36" s="21">
        <v>0</v>
      </c>
      <c r="G36" s="21">
        <v>0</v>
      </c>
      <c r="H36" s="21">
        <v>0</v>
      </c>
      <c r="I36" s="14"/>
    </row>
    <row r="37" spans="1:9" x14ac:dyDescent="0.35">
      <c r="A37" s="4" t="s">
        <v>28</v>
      </c>
      <c r="B37" s="21">
        <f t="shared" si="1"/>
        <v>16282136.839999989</v>
      </c>
      <c r="C37" s="22">
        <f t="shared" si="2"/>
        <v>0.19709537011870903</v>
      </c>
      <c r="D37" s="21">
        <v>82610448.079999998</v>
      </c>
      <c r="E37" s="21">
        <v>94266255.620000005</v>
      </c>
      <c r="F37" s="23">
        <v>92880084.700000003</v>
      </c>
      <c r="G37" s="23">
        <v>100917170.22</v>
      </c>
      <c r="H37" s="21">
        <v>98892584.919999987</v>
      </c>
      <c r="I37" s="14"/>
    </row>
    <row r="38" spans="1:9" x14ac:dyDescent="0.35">
      <c r="A38" s="4" t="s">
        <v>29</v>
      </c>
      <c r="B38" s="21">
        <f t="shared" si="1"/>
        <v>0</v>
      </c>
      <c r="C38" s="22">
        <v>0</v>
      </c>
      <c r="D38" s="21">
        <v>0</v>
      </c>
      <c r="E38" s="21">
        <v>0</v>
      </c>
      <c r="F38" s="21">
        <v>0</v>
      </c>
      <c r="G38" s="21">
        <v>0</v>
      </c>
      <c r="H38" s="21">
        <v>0</v>
      </c>
      <c r="I38" s="14"/>
    </row>
    <row r="39" spans="1:9" x14ac:dyDescent="0.35">
      <c r="A39" s="4" t="s">
        <v>30</v>
      </c>
      <c r="B39" s="21">
        <f t="shared" si="1"/>
        <v>-1443320.0800000019</v>
      </c>
      <c r="C39" s="22">
        <f t="shared" si="2"/>
        <v>-7.0266051426400522E-2</v>
      </c>
      <c r="D39" s="21">
        <v>20540788.199999999</v>
      </c>
      <c r="E39" s="21">
        <v>10000351.16</v>
      </c>
      <c r="F39" s="23">
        <v>15369445.99</v>
      </c>
      <c r="G39" s="23">
        <v>12988801.609999999</v>
      </c>
      <c r="H39" s="21">
        <v>19097468.119999997</v>
      </c>
      <c r="I39" s="14"/>
    </row>
    <row r="40" spans="1:9" x14ac:dyDescent="0.35">
      <c r="A40" s="4" t="s">
        <v>31</v>
      </c>
      <c r="B40" s="21">
        <f t="shared" si="1"/>
        <v>-36946</v>
      </c>
      <c r="C40" s="22">
        <f t="shared" si="2"/>
        <v>-0.31777405066012987</v>
      </c>
      <c r="D40" s="21">
        <v>116265</v>
      </c>
      <c r="E40" s="21">
        <v>87886</v>
      </c>
      <c r="F40" s="23">
        <v>29102</v>
      </c>
      <c r="G40" s="23">
        <v>61827</v>
      </c>
      <c r="H40" s="21">
        <v>79319</v>
      </c>
      <c r="I40" s="14"/>
    </row>
    <row r="41" spans="1:9" x14ac:dyDescent="0.35">
      <c r="A41" s="4" t="s">
        <v>32</v>
      </c>
      <c r="B41" s="21">
        <f t="shared" si="1"/>
        <v>-817188</v>
      </c>
      <c r="C41" s="22">
        <f t="shared" si="2"/>
        <v>-0.33763927514740943</v>
      </c>
      <c r="D41" s="21">
        <v>2420299</v>
      </c>
      <c r="E41" s="21">
        <v>1586055</v>
      </c>
      <c r="F41" s="23">
        <v>2269073</v>
      </c>
      <c r="G41" s="23">
        <v>1603112</v>
      </c>
      <c r="H41" s="21">
        <v>1603111</v>
      </c>
      <c r="I41" s="14"/>
    </row>
    <row r="42" spans="1:9" x14ac:dyDescent="0.35">
      <c r="A42" s="4" t="s">
        <v>33</v>
      </c>
      <c r="B42" s="21">
        <f t="shared" si="1"/>
        <v>53395</v>
      </c>
      <c r="C42" s="22">
        <f t="shared" si="2"/>
        <v>-1</v>
      </c>
      <c r="D42" s="21">
        <v>-53395</v>
      </c>
      <c r="E42" s="21">
        <v>11039</v>
      </c>
      <c r="F42" s="21">
        <v>0</v>
      </c>
      <c r="G42" s="21">
        <v>0</v>
      </c>
      <c r="H42" s="21">
        <v>0</v>
      </c>
      <c r="I42" s="14"/>
    </row>
    <row r="43" spans="1:9" x14ac:dyDescent="0.35">
      <c r="A43" s="2" t="s">
        <v>34</v>
      </c>
      <c r="B43" s="11">
        <f t="shared" si="1"/>
        <v>-431565147.18999994</v>
      </c>
      <c r="C43" s="12">
        <f t="shared" si="2"/>
        <v>-0.683855089404654</v>
      </c>
      <c r="D43" s="11">
        <f>D19+D32</f>
        <v>631076896.07999992</v>
      </c>
      <c r="E43" s="11">
        <f>E19+E32</f>
        <v>646935221.26999998</v>
      </c>
      <c r="F43" s="13">
        <f>F19+F32</f>
        <v>657621235.99000001</v>
      </c>
      <c r="G43" s="13">
        <f>G19+G32</f>
        <v>204577042.30999997</v>
      </c>
      <c r="H43" s="13">
        <f>H19+H32</f>
        <v>199511748.88999999</v>
      </c>
      <c r="I43" s="14"/>
    </row>
    <row r="44" spans="1:9" x14ac:dyDescent="0.35">
      <c r="D44" s="24"/>
      <c r="E44" s="24"/>
      <c r="F44" s="24"/>
    </row>
    <row r="45" spans="1:9" x14ac:dyDescent="0.35">
      <c r="D45" s="25"/>
      <c r="E45" s="25"/>
    </row>
    <row r="46" spans="1:9" ht="99.75" customHeight="1" x14ac:dyDescent="0.35">
      <c r="A46" s="28" t="s">
        <v>35</v>
      </c>
      <c r="B46" s="28"/>
      <c r="C46" s="28"/>
      <c r="D46" s="28"/>
      <c r="E46" s="28"/>
      <c r="F46" s="28"/>
      <c r="G46" s="28"/>
      <c r="H46" s="28"/>
    </row>
  </sheetData>
  <mergeCells count="6">
    <mergeCell ref="E8:H8"/>
    <mergeCell ref="A2:H6"/>
    <mergeCell ref="A46:H46"/>
    <mergeCell ref="A8:A9"/>
    <mergeCell ref="B8:B9"/>
    <mergeCell ref="C8:C9"/>
  </mergeCells>
  <printOptions horizontalCentered="1"/>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LAI, LUIS</cp:lastModifiedBy>
  <cp:lastPrinted>2023-03-16T14:29:29Z</cp:lastPrinted>
  <dcterms:created xsi:type="dcterms:W3CDTF">2019-01-11T15:00:31Z</dcterms:created>
  <dcterms:modified xsi:type="dcterms:W3CDTF">2023-03-16T14:32:02Z</dcterms:modified>
</cp:coreProperties>
</file>