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rvasquez\Documents\PANTALLA - ESCRITORIO\Informacion Financiera - paginaweb\2020\Diciembre - 2020\web-dic2020\Estado de situacion -  diciembre 2020\"/>
    </mc:Choice>
  </mc:AlternateContent>
  <bookViews>
    <workbookView xWindow="0" yWindow="0" windowWidth="20490" windowHeight="7760"/>
  </bookViews>
  <sheets>
    <sheet name="Hoja1" sheetId="1" r:id="rId1"/>
  </sheets>
  <calcPr calcId="162913"/>
</workbook>
</file>

<file path=xl/calcChain.xml><?xml version="1.0" encoding="utf-8"?>
<calcChain xmlns="http://schemas.openxmlformats.org/spreadsheetml/2006/main">
  <c r="C44" i="1" l="1"/>
  <c r="B44" i="1"/>
  <c r="C43" i="1"/>
  <c r="B43" i="1"/>
  <c r="C42" i="1"/>
  <c r="B42" i="1"/>
  <c r="C41" i="1"/>
  <c r="B41" i="1"/>
  <c r="C40" i="1"/>
  <c r="B40" i="1"/>
  <c r="B39" i="1"/>
  <c r="C38" i="1"/>
  <c r="B38" i="1"/>
  <c r="B37" i="1"/>
  <c r="B36" i="1"/>
  <c r="C35" i="1"/>
  <c r="B35" i="1"/>
  <c r="C34" i="1"/>
  <c r="B34" i="1"/>
  <c r="C33" i="1"/>
  <c r="B33" i="1"/>
  <c r="C32" i="1"/>
  <c r="B32" i="1"/>
  <c r="C31" i="1"/>
  <c r="B31" i="1"/>
  <c r="C30" i="1"/>
  <c r="B30" i="1"/>
  <c r="C29" i="1"/>
  <c r="B29" i="1"/>
  <c r="C28" i="1"/>
  <c r="B28" i="1"/>
  <c r="C27" i="1"/>
  <c r="B27" i="1"/>
  <c r="C26" i="1"/>
  <c r="B26" i="1"/>
  <c r="C25" i="1"/>
  <c r="B25" i="1"/>
  <c r="C24" i="1"/>
  <c r="B24" i="1"/>
  <c r="B23" i="1"/>
  <c r="C22" i="1"/>
  <c r="B22" i="1"/>
  <c r="C21" i="1"/>
  <c r="B21" i="1"/>
  <c r="C20" i="1"/>
  <c r="B20" i="1"/>
  <c r="C19" i="1"/>
  <c r="B19" i="1"/>
  <c r="C18" i="1"/>
  <c r="B18" i="1"/>
  <c r="C17" i="1"/>
  <c r="B17" i="1"/>
  <c r="C16" i="1"/>
  <c r="B16" i="1"/>
  <c r="C15" i="1"/>
  <c r="B15" i="1"/>
  <c r="C14" i="1"/>
  <c r="B14" i="1"/>
  <c r="C13" i="1"/>
  <c r="B13" i="1"/>
  <c r="C12" i="1"/>
  <c r="B12" i="1"/>
  <c r="C11" i="1"/>
  <c r="B11" i="1"/>
  <c r="C10" i="1"/>
  <c r="B10" i="1"/>
  <c r="H44" i="1"/>
  <c r="H33" i="1"/>
  <c r="H19" i="1"/>
  <c r="H10" i="1"/>
  <c r="G33" i="1" l="1"/>
  <c r="G44" i="1" s="1"/>
  <c r="G19" i="1"/>
  <c r="G10" i="1"/>
  <c r="F33" i="1" l="1"/>
  <c r="F44" i="1" s="1"/>
  <c r="E33" i="1"/>
  <c r="E44" i="1" s="1"/>
  <c r="F19" i="1"/>
  <c r="E19" i="1"/>
  <c r="F10" i="1"/>
  <c r="E10" i="1"/>
  <c r="D33" i="1"/>
  <c r="D19" i="1"/>
  <c r="D10" i="1"/>
  <c r="D44" i="1" l="1"/>
</calcChain>
</file>

<file path=xl/sharedStrings.xml><?xml version="1.0" encoding="utf-8"?>
<sst xmlns="http://schemas.openxmlformats.org/spreadsheetml/2006/main" count="45" uniqueCount="44">
  <si>
    <t>Detalle de cuentas completo</t>
  </si>
  <si>
    <t>TOTAL DE ACTIVO</t>
  </si>
  <si>
    <t>Caja, Efectivo y Equivalente de Efectivo</t>
  </si>
  <si>
    <t xml:space="preserve">Depósitos en Bancos </t>
  </si>
  <si>
    <t>Cuentas por Cobrar Neto</t>
  </si>
  <si>
    <t>Gastos e Impuestos Pagados por Anticipado</t>
  </si>
  <si>
    <t xml:space="preserve"> Prestamos Neto</t>
  </si>
  <si>
    <t>Inversiones en Valores Neto</t>
  </si>
  <si>
    <t>Activo Fijo (Neto)</t>
  </si>
  <si>
    <t>Activos Varios</t>
  </si>
  <si>
    <t xml:space="preserve">PASIVOS </t>
  </si>
  <si>
    <t xml:space="preserve">Cuentas por pagar -  Proveedores </t>
  </si>
  <si>
    <t>Cuentas por pagar - Relacionadas</t>
  </si>
  <si>
    <t xml:space="preserve">Depositos por pagar </t>
  </si>
  <si>
    <t>Utilidades a socios por pagar</t>
  </si>
  <si>
    <t>Gastos acumulados por pagar</t>
  </si>
  <si>
    <t>Impuestos  por pagar</t>
  </si>
  <si>
    <t>Depositos recibidos</t>
  </si>
  <si>
    <t>Financiamientos recibidos</t>
  </si>
  <si>
    <t>Ingresos diferidos</t>
  </si>
  <si>
    <t xml:space="preserve">Intereses acumulados por pagar </t>
  </si>
  <si>
    <t>Provisión para prestaciones laborales</t>
  </si>
  <si>
    <t>Otras cuentas por pagar</t>
  </si>
  <si>
    <t>Otros pasivos</t>
  </si>
  <si>
    <t>FONDOS DE CAPITAL</t>
  </si>
  <si>
    <t>Capital Pagado</t>
  </si>
  <si>
    <t>Otras Reservas</t>
  </si>
  <si>
    <t>Ganancia o Perdida por Cobertura de Flujo de Efectivo</t>
  </si>
  <si>
    <t>Ganancia (Perdida) en Conversión de Moneda</t>
  </si>
  <si>
    <t>Resultados Acumulados de Períodos (Años Fiscales) Anteriores</t>
  </si>
  <si>
    <t>Reorganización de entidades bajo control común</t>
  </si>
  <si>
    <t>Resultados del Período</t>
  </si>
  <si>
    <t>Ganancia o Pérdida en Valores Disp. para la Venta</t>
  </si>
  <si>
    <t>Superávit por revaluación</t>
  </si>
  <si>
    <t>Participación no controladora</t>
  </si>
  <si>
    <t>TOTAL DE PASIVO Y CAPITAL</t>
  </si>
  <si>
    <r>
      <rPr>
        <b/>
        <u/>
        <sz val="11"/>
        <color theme="1"/>
        <rFont val="Calibri"/>
        <family val="2"/>
        <scheme val="minor"/>
      </rPr>
      <t>Nota:</t>
    </r>
    <r>
      <rPr>
        <sz val="11"/>
        <color theme="1"/>
        <rFont val="Calibri"/>
        <family val="2"/>
        <scheme val="minor"/>
      </rPr>
      <t xml:space="preserve">
•La publicación de la información financiera consolidada de las empresas fiduciarias, no incluye la información de los bancos con licencia fiduciaria y bancos oficiales.
•El patrimonio administrado en fideicomiso, no forman parte de los bienes de las empresas fiduciarias. Es decir, cada fideicomiso lleva una contabilidad separada al de la empresa de acuerdo a lo establecido en el artículo 29 de la Ley 21 del 10 de mayo de 2017. 
</t>
    </r>
  </si>
  <si>
    <t>VARIACION ABSOLUTA</t>
  </si>
  <si>
    <t>%</t>
  </si>
  <si>
    <t xml:space="preserve">Al 31 de Diciembre </t>
  </si>
  <si>
    <t xml:space="preserve">Al 31 de Marzo </t>
  </si>
  <si>
    <t>Al 30 de Junio</t>
  </si>
  <si>
    <t xml:space="preserve">Al 30 de Septiembre </t>
  </si>
  <si>
    <t>CENTRO FIDUCIARIO INTERNACIONAL
BALANCE  DE SITUACION CONSOLIDADO DE LAS OTRAS EMPRESAS FIDUCIARIAS
DE DICIEMBRE 2019 A DICIEMBRE 2020
(EN BALBOAS)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</si>
</sst>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_(* #,##0_);_(* \(#,##0\);_(* &quot;-&quot;??_);_(@_)"/>
    <numFmt numFmtId="165" formatCode="#,##0.0%;\(#,##0.0%\)"/>
  </numFmts>
  <fonts count="11"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9"/>
      <color theme="1"/>
      <name val="Calibri"/>
      <family val="2"/>
      <scheme val="minor"/>
    </font>
    <font>
      <b/>
      <sz val="9"/>
      <color theme="1"/>
      <name val="Calibri"/>
      <family val="2"/>
      <scheme val="minor"/>
    </font>
    <font>
      <sz val="9"/>
      <color theme="1"/>
      <name val="Calibri"/>
      <family val="2"/>
      <scheme val="minor"/>
    </font>
    <font>
      <i/>
      <sz val="9"/>
      <color theme="1"/>
      <name val="Calibri"/>
      <family val="2"/>
      <scheme val="minor"/>
    </font>
    <font>
      <b/>
      <sz val="9"/>
      <name val="Calibri"/>
      <family val="2"/>
      <scheme val="minor"/>
    </font>
    <font>
      <b/>
      <u/>
      <sz val="11"/>
      <color theme="1"/>
      <name val="Calibri"/>
      <family val="2"/>
      <scheme val="minor"/>
    </font>
    <font>
      <sz val="11"/>
      <name val="Calibri"/>
      <family val="2"/>
      <scheme val="minor"/>
    </font>
  </fonts>
  <fills count="6">
    <fill>
      <patternFill patternType="none"/>
    </fill>
    <fill>
      <patternFill patternType="gray125"/>
    </fill>
    <fill>
      <patternFill patternType="solid">
        <fgColor theme="4" tint="-0.249977111117893"/>
        <bgColor indexed="64"/>
      </patternFill>
    </fill>
    <fill>
      <patternFill patternType="solid">
        <fgColor theme="0" tint="-0.14999847407452621"/>
        <bgColor indexed="64"/>
      </patternFill>
    </fill>
    <fill>
      <patternFill patternType="solid">
        <fgColor rgb="FFFFFFFF"/>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26">
    <xf numFmtId="0" fontId="0" fillId="0" borderId="0" xfId="0"/>
    <xf numFmtId="14" fontId="0" fillId="0" borderId="0" xfId="0" applyNumberFormat="1"/>
    <xf numFmtId="0" fontId="4" fillId="0" borderId="1" xfId="0" applyFont="1" applyBorder="1" applyAlignment="1">
      <alignment horizontal="center" vertical="center" wrapText="1"/>
    </xf>
    <xf numFmtId="0" fontId="0" fillId="0" borderId="0" xfId="0" applyAlignment="1">
      <alignment horizontal="center" vertical="center" wrapText="1"/>
    </xf>
    <xf numFmtId="0" fontId="5" fillId="3" borderId="1" xfId="0" applyFont="1" applyFill="1" applyBorder="1" applyAlignment="1">
      <alignment vertical="center"/>
    </xf>
    <xf numFmtId="164" fontId="3" fillId="3" borderId="1" xfId="1" applyNumberFormat="1" applyFont="1" applyFill="1" applyBorder="1"/>
    <xf numFmtId="0" fontId="6" fillId="4" borderId="1" xfId="0" applyFont="1" applyFill="1" applyBorder="1" applyAlignment="1">
      <alignment vertical="center"/>
    </xf>
    <xf numFmtId="164" fontId="1" fillId="5" borderId="1" xfId="1" applyNumberFormat="1" applyFont="1" applyFill="1" applyBorder="1"/>
    <xf numFmtId="0" fontId="5" fillId="3" borderId="1" xfId="0" applyFont="1" applyFill="1" applyBorder="1" applyAlignment="1">
      <alignment horizontal="left"/>
    </xf>
    <xf numFmtId="0" fontId="8" fillId="3" borderId="1" xfId="0" applyFont="1" applyFill="1" applyBorder="1" applyAlignment="1">
      <alignment horizontal="left"/>
    </xf>
    <xf numFmtId="0" fontId="6" fillId="5" borderId="1" xfId="0" applyFont="1" applyFill="1" applyBorder="1" applyAlignment="1">
      <alignment vertical="center"/>
    </xf>
    <xf numFmtId="0" fontId="6" fillId="5" borderId="1" xfId="0" applyFont="1" applyFill="1" applyBorder="1" applyAlignment="1">
      <alignment horizontal="left" vertical="center"/>
    </xf>
    <xf numFmtId="0" fontId="7" fillId="5" borderId="1" xfId="0" applyFont="1" applyFill="1" applyBorder="1" applyAlignment="1">
      <alignment horizontal="left" vertical="center"/>
    </xf>
    <xf numFmtId="164" fontId="10" fillId="5" borderId="1" xfId="1" applyNumberFormat="1" applyFont="1" applyFill="1" applyBorder="1"/>
    <xf numFmtId="37" fontId="3" fillId="3" borderId="1" xfId="1" applyNumberFormat="1" applyFont="1" applyFill="1" applyBorder="1"/>
    <xf numFmtId="37" fontId="1" fillId="5" borderId="1" xfId="1" applyNumberFormat="1" applyFont="1" applyFill="1" applyBorder="1"/>
    <xf numFmtId="37" fontId="10" fillId="5" borderId="1" xfId="1" applyNumberFormat="1" applyFont="1" applyFill="1" applyBorder="1"/>
    <xf numFmtId="37" fontId="0" fillId="0" borderId="0" xfId="0" applyNumberFormat="1"/>
    <xf numFmtId="0" fontId="4" fillId="0" borderId="1" xfId="0" applyFont="1" applyBorder="1" applyAlignment="1">
      <alignment horizontal="center" vertical="center" wrapText="1"/>
    </xf>
    <xf numFmtId="165" fontId="3" fillId="3" borderId="1" xfId="2" applyNumberFormat="1" applyFont="1" applyFill="1" applyBorder="1" applyAlignment="1">
      <alignment horizontal="center"/>
    </xf>
    <xf numFmtId="165" fontId="1" fillId="5" borderId="1" xfId="2" applyNumberFormat="1" applyFont="1" applyFill="1" applyBorder="1" applyAlignment="1">
      <alignment horizontal="center"/>
    </xf>
    <xf numFmtId="165" fontId="10" fillId="5" borderId="1" xfId="2" applyNumberFormat="1" applyFont="1" applyFill="1" applyBorder="1" applyAlignment="1">
      <alignment horizontal="center"/>
    </xf>
    <xf numFmtId="0" fontId="0" fillId="0" borderId="0" xfId="0" applyFont="1" applyAlignment="1">
      <alignment horizontal="left" vertical="center" wrapText="1"/>
    </xf>
    <xf numFmtId="0" fontId="2" fillId="2" borderId="0" xfId="0" applyFont="1" applyFill="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xf>
  </cellXfs>
  <cellStyles count="3">
    <cellStyle name="Millares" xfId="1" builtinId="3"/>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tabSelected="1" workbookViewId="0">
      <selection activeCell="C45" sqref="C45"/>
    </sheetView>
  </sheetViews>
  <sheetFormatPr baseColWidth="10" defaultColWidth="9.1796875" defaultRowHeight="14.5" x14ac:dyDescent="0.35"/>
  <cols>
    <col min="1" max="1" width="45.81640625" bestFit="1" customWidth="1"/>
    <col min="2" max="8" width="15.7265625" customWidth="1"/>
  </cols>
  <sheetData>
    <row r="1" spans="1:10" x14ac:dyDescent="0.35">
      <c r="B1" s="1"/>
      <c r="C1" s="1"/>
      <c r="D1" s="1"/>
      <c r="E1" s="1"/>
      <c r="F1" s="1"/>
      <c r="G1" s="1"/>
      <c r="H1" s="1"/>
    </row>
    <row r="2" spans="1:10" ht="15" customHeight="1" x14ac:dyDescent="0.35">
      <c r="A2" s="23" t="s">
        <v>43</v>
      </c>
      <c r="B2" s="23"/>
      <c r="C2" s="23"/>
      <c r="D2" s="23"/>
      <c r="E2" s="23"/>
      <c r="F2" s="23"/>
      <c r="G2" s="23"/>
      <c r="H2" s="23"/>
    </row>
    <row r="3" spans="1:10" x14ac:dyDescent="0.35">
      <c r="A3" s="23"/>
      <c r="B3" s="23"/>
      <c r="C3" s="23"/>
      <c r="D3" s="23"/>
      <c r="E3" s="23"/>
      <c r="F3" s="23"/>
      <c r="G3" s="23"/>
      <c r="H3" s="23"/>
    </row>
    <row r="4" spans="1:10" x14ac:dyDescent="0.35">
      <c r="A4" s="23"/>
      <c r="B4" s="23"/>
      <c r="C4" s="23"/>
      <c r="D4" s="23"/>
      <c r="E4" s="23"/>
      <c r="F4" s="23"/>
      <c r="G4" s="23"/>
      <c r="H4" s="23"/>
    </row>
    <row r="5" spans="1:10" x14ac:dyDescent="0.35">
      <c r="A5" s="23"/>
      <c r="B5" s="23"/>
      <c r="C5" s="23"/>
      <c r="D5" s="23"/>
      <c r="E5" s="23"/>
      <c r="F5" s="23"/>
      <c r="G5" s="23"/>
      <c r="H5" s="23"/>
    </row>
    <row r="6" spans="1:10" x14ac:dyDescent="0.35">
      <c r="A6" s="23"/>
      <c r="B6" s="23"/>
      <c r="C6" s="23"/>
      <c r="D6" s="23"/>
      <c r="E6" s="23"/>
      <c r="F6" s="23"/>
      <c r="G6" s="23"/>
      <c r="H6" s="23"/>
    </row>
    <row r="8" spans="1:10" x14ac:dyDescent="0.35">
      <c r="A8" s="24" t="s">
        <v>0</v>
      </c>
      <c r="B8" s="24" t="s">
        <v>37</v>
      </c>
      <c r="C8" s="24" t="s">
        <v>38</v>
      </c>
      <c r="D8" s="2">
        <v>2019</v>
      </c>
      <c r="E8" s="25">
        <v>2020</v>
      </c>
      <c r="F8" s="25"/>
      <c r="G8" s="25"/>
      <c r="H8" s="25"/>
    </row>
    <row r="9" spans="1:10" s="3" customFormat="1" ht="23.25" customHeight="1" x14ac:dyDescent="0.35">
      <c r="A9" s="24"/>
      <c r="B9" s="24"/>
      <c r="C9" s="24"/>
      <c r="D9" s="2" t="s">
        <v>39</v>
      </c>
      <c r="E9" s="2" t="s">
        <v>40</v>
      </c>
      <c r="F9" s="2" t="s">
        <v>41</v>
      </c>
      <c r="G9" s="2" t="s">
        <v>42</v>
      </c>
      <c r="H9" s="18" t="s">
        <v>39</v>
      </c>
    </row>
    <row r="10" spans="1:10" x14ac:dyDescent="0.35">
      <c r="A10" s="4" t="s">
        <v>1</v>
      </c>
      <c r="B10" s="14">
        <f>H10-D10</f>
        <v>17671291.079999983</v>
      </c>
      <c r="C10" s="19">
        <f>(H10/D10)-1</f>
        <v>4.1258558602909501E-2</v>
      </c>
      <c r="D10" s="14">
        <f>SUM(D11:D18)</f>
        <v>428306069.78000003</v>
      </c>
      <c r="E10" s="14">
        <f t="shared" ref="E10:H10" si="0">SUM(E11:E18)</f>
        <v>436212159.13999999</v>
      </c>
      <c r="F10" s="5">
        <f t="shared" si="0"/>
        <v>441685802</v>
      </c>
      <c r="G10" s="5">
        <f t="shared" si="0"/>
        <v>445312587</v>
      </c>
      <c r="H10" s="5">
        <f t="shared" si="0"/>
        <v>445977360.86000001</v>
      </c>
    </row>
    <row r="11" spans="1:10" x14ac:dyDescent="0.35">
      <c r="A11" s="6" t="s">
        <v>2</v>
      </c>
      <c r="B11" s="15">
        <f t="shared" ref="B11:B44" si="1">H11-D11</f>
        <v>-702335</v>
      </c>
      <c r="C11" s="20">
        <f t="shared" ref="C11:C44" si="2">(H11/D11)-1</f>
        <v>-0.92055663179307579</v>
      </c>
      <c r="D11" s="15">
        <v>762946</v>
      </c>
      <c r="E11" s="15">
        <v>1867646</v>
      </c>
      <c r="F11" s="7">
        <v>751269</v>
      </c>
      <c r="G11" s="7">
        <v>1764354.44</v>
      </c>
      <c r="H11" s="7">
        <v>60611</v>
      </c>
    </row>
    <row r="12" spans="1:10" x14ac:dyDescent="0.35">
      <c r="A12" s="6" t="s">
        <v>3</v>
      </c>
      <c r="B12" s="15">
        <f t="shared" si="1"/>
        <v>28612843.480000004</v>
      </c>
      <c r="C12" s="20">
        <f t="shared" si="2"/>
        <v>0.30580249755615085</v>
      </c>
      <c r="D12" s="15">
        <v>93566415.280000001</v>
      </c>
      <c r="E12" s="15">
        <v>95652296</v>
      </c>
      <c r="F12" s="7">
        <v>109299939</v>
      </c>
      <c r="G12" s="7">
        <v>118221460</v>
      </c>
      <c r="H12" s="7">
        <v>122179258.76000001</v>
      </c>
      <c r="J12" s="17"/>
    </row>
    <row r="13" spans="1:10" x14ac:dyDescent="0.35">
      <c r="A13" s="6" t="s">
        <v>4</v>
      </c>
      <c r="B13" s="15">
        <f t="shared" si="1"/>
        <v>-4145849.0999999996</v>
      </c>
      <c r="C13" s="20">
        <f t="shared" si="2"/>
        <v>-0.35281776985676172</v>
      </c>
      <c r="D13" s="15">
        <v>11750681.1</v>
      </c>
      <c r="E13" s="15">
        <v>12016049</v>
      </c>
      <c r="F13" s="7">
        <v>11620574</v>
      </c>
      <c r="G13" s="7">
        <v>11910209.58</v>
      </c>
      <c r="H13" s="7">
        <v>7604832</v>
      </c>
    </row>
    <row r="14" spans="1:10" x14ac:dyDescent="0.35">
      <c r="A14" s="6" t="s">
        <v>5</v>
      </c>
      <c r="B14" s="15">
        <f t="shared" si="1"/>
        <v>-139876.97999999998</v>
      </c>
      <c r="C14" s="20">
        <f t="shared" si="2"/>
        <v>-0.51255392137499323</v>
      </c>
      <c r="D14" s="15">
        <v>272901.98</v>
      </c>
      <c r="E14" s="15">
        <v>242673</v>
      </c>
      <c r="F14" s="7">
        <v>193192</v>
      </c>
      <c r="G14" s="7">
        <v>146890</v>
      </c>
      <c r="H14" s="7">
        <v>133025</v>
      </c>
    </row>
    <row r="15" spans="1:10" x14ac:dyDescent="0.35">
      <c r="A15" s="6" t="s">
        <v>6</v>
      </c>
      <c r="B15" s="15">
        <f t="shared" si="1"/>
        <v>-6708851</v>
      </c>
      <c r="C15" s="20">
        <f t="shared" si="2"/>
        <v>-2.4225935201178661E-2</v>
      </c>
      <c r="D15" s="15">
        <v>276928463</v>
      </c>
      <c r="E15" s="15">
        <v>282648319</v>
      </c>
      <c r="F15" s="7">
        <v>275342032</v>
      </c>
      <c r="G15" s="7">
        <v>269428505</v>
      </c>
      <c r="H15" s="7">
        <v>270219612</v>
      </c>
    </row>
    <row r="16" spans="1:10" x14ac:dyDescent="0.35">
      <c r="A16" s="6" t="s">
        <v>7</v>
      </c>
      <c r="B16" s="15">
        <f t="shared" si="1"/>
        <v>-1368929</v>
      </c>
      <c r="C16" s="20">
        <f t="shared" si="2"/>
        <v>-6.9295549152429414E-2</v>
      </c>
      <c r="D16" s="15">
        <v>19754934</v>
      </c>
      <c r="E16" s="15">
        <v>16403522</v>
      </c>
      <c r="F16" s="7">
        <v>16897967</v>
      </c>
      <c r="G16" s="7">
        <v>13880383</v>
      </c>
      <c r="H16" s="7">
        <v>18386005</v>
      </c>
    </row>
    <row r="17" spans="1:8" x14ac:dyDescent="0.35">
      <c r="A17" s="6" t="s">
        <v>8</v>
      </c>
      <c r="B17" s="15">
        <f t="shared" si="1"/>
        <v>-471236.05999999866</v>
      </c>
      <c r="C17" s="20">
        <f t="shared" si="2"/>
        <v>-2.3660110570137949E-2</v>
      </c>
      <c r="D17" s="15">
        <v>19916900.16</v>
      </c>
      <c r="E17" s="15">
        <v>19830750.650000002</v>
      </c>
      <c r="F17" s="7">
        <v>19805130</v>
      </c>
      <c r="G17" s="7">
        <v>19628686.100000001</v>
      </c>
      <c r="H17" s="7">
        <v>19445664.100000001</v>
      </c>
    </row>
    <row r="18" spans="1:8" x14ac:dyDescent="0.35">
      <c r="A18" s="6" t="s">
        <v>9</v>
      </c>
      <c r="B18" s="15">
        <f t="shared" si="1"/>
        <v>2595524.7400000002</v>
      </c>
      <c r="C18" s="20">
        <f t="shared" si="2"/>
        <v>0.48488847650793132</v>
      </c>
      <c r="D18" s="15">
        <v>5352828.26</v>
      </c>
      <c r="E18" s="15">
        <v>7550903.4900000002</v>
      </c>
      <c r="F18" s="7">
        <v>7775699</v>
      </c>
      <c r="G18" s="7">
        <v>10332098.879999999</v>
      </c>
      <c r="H18" s="7">
        <v>7948353</v>
      </c>
    </row>
    <row r="19" spans="1:8" x14ac:dyDescent="0.35">
      <c r="A19" s="8" t="s">
        <v>10</v>
      </c>
      <c r="B19" s="14">
        <f t="shared" si="1"/>
        <v>16266593.149999976</v>
      </c>
      <c r="C19" s="19">
        <f t="shared" si="2"/>
        <v>4.1813713679186071E-2</v>
      </c>
      <c r="D19" s="14">
        <f>SUM(D20:D32)</f>
        <v>389025315.35000002</v>
      </c>
      <c r="E19" s="14">
        <f t="shared" ref="E19:H19" si="3">SUM(E20:E32)</f>
        <v>396247703.63999999</v>
      </c>
      <c r="F19" s="5">
        <f t="shared" si="3"/>
        <v>400921481.27999997</v>
      </c>
      <c r="G19" s="5">
        <f t="shared" si="3"/>
        <v>404509860.89999998</v>
      </c>
      <c r="H19" s="5">
        <f t="shared" si="3"/>
        <v>405291908.5</v>
      </c>
    </row>
    <row r="20" spans="1:8" x14ac:dyDescent="0.35">
      <c r="A20" s="11" t="s">
        <v>11</v>
      </c>
      <c r="B20" s="15">
        <f t="shared" si="1"/>
        <v>3151999.43</v>
      </c>
      <c r="C20" s="20">
        <f t="shared" si="2"/>
        <v>8.5573893192305075</v>
      </c>
      <c r="D20" s="15">
        <v>368336.57</v>
      </c>
      <c r="E20" s="15">
        <v>68943</v>
      </c>
      <c r="F20" s="7">
        <v>464346</v>
      </c>
      <c r="G20" s="7">
        <v>75405.75</v>
      </c>
      <c r="H20" s="7">
        <v>3520336</v>
      </c>
    </row>
    <row r="21" spans="1:8" x14ac:dyDescent="0.35">
      <c r="A21" s="11" t="s">
        <v>12</v>
      </c>
      <c r="B21" s="15">
        <f t="shared" si="1"/>
        <v>403310.68000000005</v>
      </c>
      <c r="C21" s="20">
        <f t="shared" si="2"/>
        <v>1.7242867892261651</v>
      </c>
      <c r="D21" s="15">
        <v>233900</v>
      </c>
      <c r="E21" s="15">
        <v>285451.68</v>
      </c>
      <c r="F21" s="7">
        <v>284387</v>
      </c>
      <c r="G21" s="7">
        <v>319677.68</v>
      </c>
      <c r="H21" s="7">
        <v>637210.68000000005</v>
      </c>
    </row>
    <row r="22" spans="1:8" x14ac:dyDescent="0.35">
      <c r="A22" s="11" t="s">
        <v>13</v>
      </c>
      <c r="B22" s="15">
        <f t="shared" si="1"/>
        <v>175224</v>
      </c>
      <c r="C22" s="20">
        <f t="shared" si="2"/>
        <v>4.9239588602259312</v>
      </c>
      <c r="D22" s="15">
        <v>35586</v>
      </c>
      <c r="E22" s="15">
        <v>33130</v>
      </c>
      <c r="F22" s="7">
        <v>53873</v>
      </c>
      <c r="G22" s="7">
        <v>37135</v>
      </c>
      <c r="H22" s="7">
        <v>210810</v>
      </c>
    </row>
    <row r="23" spans="1:8" x14ac:dyDescent="0.35">
      <c r="A23" s="12" t="s">
        <v>14</v>
      </c>
      <c r="B23" s="15">
        <f t="shared" si="1"/>
        <v>0</v>
      </c>
      <c r="C23" s="20">
        <v>0</v>
      </c>
      <c r="D23" s="15">
        <v>0</v>
      </c>
      <c r="E23" s="15">
        <v>0</v>
      </c>
      <c r="F23" s="15">
        <v>7514</v>
      </c>
      <c r="G23" s="7">
        <v>6902</v>
      </c>
      <c r="H23" s="7">
        <v>0</v>
      </c>
    </row>
    <row r="24" spans="1:8" x14ac:dyDescent="0.35">
      <c r="A24" s="11" t="s">
        <v>15</v>
      </c>
      <c r="B24" s="15">
        <f t="shared" si="1"/>
        <v>1637305.91</v>
      </c>
      <c r="C24" s="20">
        <f t="shared" si="2"/>
        <v>6.8176739136617348</v>
      </c>
      <c r="D24" s="15">
        <v>240156.09000000003</v>
      </c>
      <c r="E24" s="15">
        <v>266138</v>
      </c>
      <c r="F24" s="7">
        <v>268997</v>
      </c>
      <c r="G24" s="7">
        <v>257219.33000000002</v>
      </c>
      <c r="H24" s="7">
        <v>1877462</v>
      </c>
    </row>
    <row r="25" spans="1:8" x14ac:dyDescent="0.35">
      <c r="A25" s="11" t="s">
        <v>16</v>
      </c>
      <c r="B25" s="15">
        <f t="shared" si="1"/>
        <v>-20636.260000000002</v>
      </c>
      <c r="C25" s="20">
        <f t="shared" si="2"/>
        <v>-0.55061947913270259</v>
      </c>
      <c r="D25" s="15">
        <v>37478.26</v>
      </c>
      <c r="E25" s="15">
        <v>77253</v>
      </c>
      <c r="F25" s="7">
        <v>86021</v>
      </c>
      <c r="G25" s="7">
        <v>17216</v>
      </c>
      <c r="H25" s="7">
        <v>16842</v>
      </c>
    </row>
    <row r="26" spans="1:8" x14ac:dyDescent="0.35">
      <c r="A26" s="11" t="s">
        <v>17</v>
      </c>
      <c r="B26" s="15">
        <f t="shared" si="1"/>
        <v>-43256815</v>
      </c>
      <c r="C26" s="20">
        <f t="shared" si="2"/>
        <v>-0.12424958503514449</v>
      </c>
      <c r="D26" s="15">
        <v>348144543</v>
      </c>
      <c r="E26" s="15">
        <v>294800673</v>
      </c>
      <c r="F26" s="7">
        <v>299802033</v>
      </c>
      <c r="G26" s="7">
        <v>303462266</v>
      </c>
      <c r="H26" s="7">
        <v>304887728</v>
      </c>
    </row>
    <row r="27" spans="1:8" x14ac:dyDescent="0.35">
      <c r="A27" s="11" t="s">
        <v>18</v>
      </c>
      <c r="B27" s="15">
        <f t="shared" si="1"/>
        <v>-2729554</v>
      </c>
      <c r="C27" s="20">
        <f t="shared" si="2"/>
        <v>-1</v>
      </c>
      <c r="D27" s="15">
        <v>2729554</v>
      </c>
      <c r="E27" s="15">
        <v>2644550</v>
      </c>
      <c r="F27" s="7">
        <v>2644550</v>
      </c>
      <c r="G27" s="7">
        <v>2150555</v>
      </c>
      <c r="H27" s="7">
        <v>0</v>
      </c>
    </row>
    <row r="28" spans="1:8" x14ac:dyDescent="0.35">
      <c r="A28" s="11" t="s">
        <v>19</v>
      </c>
      <c r="B28" s="15">
        <f t="shared" si="1"/>
        <v>-677833.8</v>
      </c>
      <c r="C28" s="20">
        <f t="shared" si="2"/>
        <v>-0.72058326701562225</v>
      </c>
      <c r="D28" s="15">
        <v>940673.8</v>
      </c>
      <c r="E28" s="15">
        <v>1018475</v>
      </c>
      <c r="F28" s="7">
        <v>837148</v>
      </c>
      <c r="G28" s="7">
        <v>402978</v>
      </c>
      <c r="H28" s="7">
        <v>262840</v>
      </c>
    </row>
    <row r="29" spans="1:8" x14ac:dyDescent="0.35">
      <c r="A29" s="11" t="s">
        <v>20</v>
      </c>
      <c r="B29" s="15">
        <f t="shared" si="1"/>
        <v>-2092973</v>
      </c>
      <c r="C29" s="20">
        <f t="shared" si="2"/>
        <v>-0.18142092294772838</v>
      </c>
      <c r="D29" s="15">
        <v>11536558</v>
      </c>
      <c r="E29" s="15">
        <v>3203247</v>
      </c>
      <c r="F29" s="7">
        <v>5607762</v>
      </c>
      <c r="G29" s="7">
        <v>8104129</v>
      </c>
      <c r="H29" s="7">
        <v>9443585</v>
      </c>
    </row>
    <row r="30" spans="1:8" x14ac:dyDescent="0.35">
      <c r="A30" s="11" t="s">
        <v>21</v>
      </c>
      <c r="B30" s="15">
        <f t="shared" si="1"/>
        <v>16278651.32</v>
      </c>
      <c r="C30" s="20">
        <f t="shared" si="2"/>
        <v>44.233360852857246</v>
      </c>
      <c r="D30" s="15">
        <v>368017.51</v>
      </c>
      <c r="E30" s="15">
        <v>625780</v>
      </c>
      <c r="F30" s="7">
        <v>674598</v>
      </c>
      <c r="G30" s="7">
        <v>16585736.960000001</v>
      </c>
      <c r="H30" s="7">
        <v>16646668.83</v>
      </c>
    </row>
    <row r="31" spans="1:8" x14ac:dyDescent="0.35">
      <c r="A31" s="11" t="s">
        <v>22</v>
      </c>
      <c r="B31" s="15">
        <f t="shared" si="1"/>
        <v>-3360267.84</v>
      </c>
      <c r="C31" s="20">
        <f t="shared" si="2"/>
        <v>-0.87797602440687494</v>
      </c>
      <c r="D31" s="15">
        <v>3827288.84</v>
      </c>
      <c r="E31" s="15">
        <v>8917317</v>
      </c>
      <c r="F31" s="7">
        <v>6980575.2800000003</v>
      </c>
      <c r="G31" s="7">
        <v>4995050.18</v>
      </c>
      <c r="H31" s="7">
        <v>467021</v>
      </c>
    </row>
    <row r="32" spans="1:8" x14ac:dyDescent="0.35">
      <c r="A32" s="11" t="s">
        <v>23</v>
      </c>
      <c r="B32" s="15">
        <f t="shared" si="1"/>
        <v>46758181.709999993</v>
      </c>
      <c r="C32" s="20">
        <f t="shared" si="2"/>
        <v>2.2738741428479003</v>
      </c>
      <c r="D32" s="15">
        <v>20563223.280000001</v>
      </c>
      <c r="E32" s="15">
        <v>84306745.959999993</v>
      </c>
      <c r="F32" s="7">
        <v>83209677</v>
      </c>
      <c r="G32" s="7">
        <v>68095590</v>
      </c>
      <c r="H32" s="7">
        <v>67321404.989999995</v>
      </c>
    </row>
    <row r="33" spans="1:8" x14ac:dyDescent="0.35">
      <c r="A33" s="9" t="s">
        <v>24</v>
      </c>
      <c r="B33" s="14">
        <f t="shared" si="1"/>
        <v>1404697.9299999923</v>
      </c>
      <c r="C33" s="19">
        <f t="shared" si="2"/>
        <v>3.5760462098639811E-2</v>
      </c>
      <c r="D33" s="14">
        <f>SUM(D34:D43)</f>
        <v>39280754.43</v>
      </c>
      <c r="E33" s="14">
        <f t="shared" ref="E33:H33" si="4">SUM(E34:E43)</f>
        <v>39964455.5</v>
      </c>
      <c r="F33" s="5">
        <f t="shared" si="4"/>
        <v>40764320.720000006</v>
      </c>
      <c r="G33" s="5">
        <f t="shared" si="4"/>
        <v>40802726.100000001</v>
      </c>
      <c r="H33" s="5">
        <f t="shared" si="4"/>
        <v>40685452.359999992</v>
      </c>
    </row>
    <row r="34" spans="1:8" x14ac:dyDescent="0.35">
      <c r="A34" s="11" t="s">
        <v>25</v>
      </c>
      <c r="B34" s="16">
        <f t="shared" si="1"/>
        <v>1892132.2399999984</v>
      </c>
      <c r="C34" s="21">
        <f t="shared" si="2"/>
        <v>8.4599600236701322E-2</v>
      </c>
      <c r="D34" s="16">
        <v>22365735</v>
      </c>
      <c r="E34" s="16">
        <v>22724167</v>
      </c>
      <c r="F34" s="13">
        <v>23220991</v>
      </c>
      <c r="G34" s="13">
        <v>23481552.670000002</v>
      </c>
      <c r="H34" s="13">
        <v>24257867.239999998</v>
      </c>
    </row>
    <row r="35" spans="1:8" x14ac:dyDescent="0.35">
      <c r="A35" s="11" t="s">
        <v>26</v>
      </c>
      <c r="B35" s="16">
        <f t="shared" si="1"/>
        <v>-658185</v>
      </c>
      <c r="C35" s="21">
        <f t="shared" si="2"/>
        <v>-6.8003345485428635E-2</v>
      </c>
      <c r="D35" s="16">
        <v>9678715</v>
      </c>
      <c r="E35" s="16">
        <v>9675491</v>
      </c>
      <c r="F35" s="13">
        <v>9671900</v>
      </c>
      <c r="G35" s="13">
        <v>9169848</v>
      </c>
      <c r="H35" s="13">
        <v>9020530</v>
      </c>
    </row>
    <row r="36" spans="1:8" x14ac:dyDescent="0.35">
      <c r="A36" s="10" t="s">
        <v>27</v>
      </c>
      <c r="B36" s="16">
        <f t="shared" si="1"/>
        <v>0</v>
      </c>
      <c r="C36" s="21">
        <v>0</v>
      </c>
      <c r="D36" s="16">
        <v>0</v>
      </c>
      <c r="E36" s="16">
        <v>0</v>
      </c>
      <c r="F36" s="16">
        <v>0</v>
      </c>
      <c r="G36" s="13">
        <v>0</v>
      </c>
      <c r="H36" s="13">
        <v>0</v>
      </c>
    </row>
    <row r="37" spans="1:8" x14ac:dyDescent="0.35">
      <c r="A37" s="10" t="s">
        <v>28</v>
      </c>
      <c r="B37" s="16">
        <f t="shared" si="1"/>
        <v>0</v>
      </c>
      <c r="C37" s="21">
        <v>0</v>
      </c>
      <c r="D37" s="16">
        <v>0</v>
      </c>
      <c r="E37" s="16">
        <v>0</v>
      </c>
      <c r="F37" s="16">
        <v>0</v>
      </c>
      <c r="G37" s="13">
        <v>0</v>
      </c>
      <c r="H37" s="13">
        <v>0</v>
      </c>
    </row>
    <row r="38" spans="1:8" x14ac:dyDescent="0.35">
      <c r="A38" s="10" t="s">
        <v>29</v>
      </c>
      <c r="B38" s="16">
        <f t="shared" si="1"/>
        <v>707566</v>
      </c>
      <c r="C38" s="21">
        <f t="shared" si="2"/>
        <v>0.14658908148909022</v>
      </c>
      <c r="D38" s="16">
        <v>4826867</v>
      </c>
      <c r="E38" s="16">
        <v>5609417.3499999996</v>
      </c>
      <c r="F38" s="13">
        <v>5475353.3399999999</v>
      </c>
      <c r="G38" s="13">
        <v>5613723.9199999999</v>
      </c>
      <c r="H38" s="13">
        <v>5534433</v>
      </c>
    </row>
    <row r="39" spans="1:8" x14ac:dyDescent="0.35">
      <c r="A39" s="10" t="s">
        <v>30</v>
      </c>
      <c r="B39" s="16">
        <f t="shared" si="1"/>
        <v>0</v>
      </c>
      <c r="C39" s="21">
        <v>0</v>
      </c>
      <c r="D39" s="16">
        <v>0</v>
      </c>
      <c r="E39" s="16">
        <v>0</v>
      </c>
      <c r="F39" s="16">
        <v>0</v>
      </c>
      <c r="G39" s="13">
        <v>0</v>
      </c>
      <c r="H39" s="13">
        <v>0</v>
      </c>
    </row>
    <row r="40" spans="1:8" x14ac:dyDescent="0.35">
      <c r="A40" s="10" t="s">
        <v>31</v>
      </c>
      <c r="B40" s="16">
        <f t="shared" si="1"/>
        <v>-573101.30999999994</v>
      </c>
      <c r="C40" s="21">
        <f t="shared" si="2"/>
        <v>-0.78912897255683934</v>
      </c>
      <c r="D40" s="16">
        <v>726245.42999999993</v>
      </c>
      <c r="E40" s="16">
        <v>257149.15</v>
      </c>
      <c r="F40" s="13">
        <v>432862.38</v>
      </c>
      <c r="G40" s="13">
        <v>853106.51</v>
      </c>
      <c r="H40" s="13">
        <v>153144.12</v>
      </c>
    </row>
    <row r="41" spans="1:8" x14ac:dyDescent="0.35">
      <c r="A41" s="10" t="s">
        <v>32</v>
      </c>
      <c r="B41" s="16">
        <f t="shared" si="1"/>
        <v>36296</v>
      </c>
      <c r="C41" s="21">
        <f t="shared" si="2"/>
        <v>2.339111941741316</v>
      </c>
      <c r="D41" s="16">
        <v>15517</v>
      </c>
      <c r="E41" s="16">
        <v>30554</v>
      </c>
      <c r="F41" s="13">
        <v>295540</v>
      </c>
      <c r="G41" s="13">
        <v>16730</v>
      </c>
      <c r="H41" s="13">
        <v>51813</v>
      </c>
    </row>
    <row r="42" spans="1:8" x14ac:dyDescent="0.35">
      <c r="A42" s="10" t="s">
        <v>33</v>
      </c>
      <c r="B42" s="16">
        <f t="shared" si="1"/>
        <v>0</v>
      </c>
      <c r="C42" s="21">
        <f t="shared" si="2"/>
        <v>0</v>
      </c>
      <c r="D42" s="16">
        <v>1656701</v>
      </c>
      <c r="E42" s="16">
        <v>1656701</v>
      </c>
      <c r="F42" s="16">
        <v>1656701</v>
      </c>
      <c r="G42" s="13">
        <v>1656701</v>
      </c>
      <c r="H42" s="13">
        <v>1656701</v>
      </c>
    </row>
    <row r="43" spans="1:8" x14ac:dyDescent="0.35">
      <c r="A43" s="10" t="s">
        <v>34</v>
      </c>
      <c r="B43" s="16">
        <f t="shared" si="1"/>
        <v>-10</v>
      </c>
      <c r="C43" s="21">
        <f t="shared" si="2"/>
        <v>-9.1124476034265545E-4</v>
      </c>
      <c r="D43" s="16">
        <v>10974</v>
      </c>
      <c r="E43" s="16">
        <v>10976</v>
      </c>
      <c r="F43" s="13">
        <v>10973</v>
      </c>
      <c r="G43" s="13">
        <v>11064</v>
      </c>
      <c r="H43" s="13">
        <v>10964</v>
      </c>
    </row>
    <row r="44" spans="1:8" x14ac:dyDescent="0.35">
      <c r="A44" s="4" t="s">
        <v>35</v>
      </c>
      <c r="B44" s="14">
        <f t="shared" si="1"/>
        <v>17671291.079999983</v>
      </c>
      <c r="C44" s="19">
        <f t="shared" si="2"/>
        <v>4.1258558602909501E-2</v>
      </c>
      <c r="D44" s="14">
        <f>D33+D19</f>
        <v>428306069.78000003</v>
      </c>
      <c r="E44" s="14">
        <f t="shared" ref="E44:H44" si="5">E33+E19</f>
        <v>436212159.13999999</v>
      </c>
      <c r="F44" s="5">
        <f t="shared" si="5"/>
        <v>441685802</v>
      </c>
      <c r="G44" s="5">
        <f t="shared" si="5"/>
        <v>445312587</v>
      </c>
      <c r="H44" s="5">
        <f t="shared" si="5"/>
        <v>445977360.86000001</v>
      </c>
    </row>
    <row r="45" spans="1:8" x14ac:dyDescent="0.35">
      <c r="D45" s="17"/>
      <c r="E45" s="17"/>
      <c r="F45" s="17"/>
    </row>
    <row r="47" spans="1:8" ht="92.25" customHeight="1" x14ac:dyDescent="0.35">
      <c r="A47" s="22" t="s">
        <v>36</v>
      </c>
      <c r="B47" s="22"/>
      <c r="C47" s="22"/>
      <c r="D47" s="22"/>
      <c r="E47" s="22"/>
      <c r="F47" s="22"/>
      <c r="G47" s="22"/>
      <c r="H47" s="22"/>
    </row>
  </sheetData>
  <mergeCells count="6">
    <mergeCell ref="A47:H47"/>
    <mergeCell ref="A2:H6"/>
    <mergeCell ref="A8:A9"/>
    <mergeCell ref="B8:B9"/>
    <mergeCell ref="C8:C9"/>
    <mergeCell ref="E8:H8"/>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VASQUEZ, JOEL</dc:creator>
  <cp:lastModifiedBy>VASQUEZ, JOEL</cp:lastModifiedBy>
  <dcterms:created xsi:type="dcterms:W3CDTF">2019-01-11T14:58:53Z</dcterms:created>
  <dcterms:modified xsi:type="dcterms:W3CDTF">2021-03-04T15:59:53Z</dcterms:modified>
</cp:coreProperties>
</file>