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PANTALLA - ESCRITORIO\Informacion Financiera - paginaweb\2020\Diciembre - 2020\web-dic2020\Estado de situacion -  diciembre 2020\"/>
    </mc:Choice>
  </mc:AlternateContent>
  <bookViews>
    <workbookView xWindow="0" yWindow="0" windowWidth="20490" windowHeight="7760"/>
  </bookViews>
  <sheets>
    <sheet name="Hoja1" sheetId="1" r:id="rId1"/>
  </sheets>
  <calcPr calcId="162913"/>
</workbook>
</file>

<file path=xl/calcChain.xml><?xml version="1.0" encoding="utf-8"?>
<calcChain xmlns="http://schemas.openxmlformats.org/spreadsheetml/2006/main">
  <c r="C44" i="1" l="1"/>
  <c r="B44" i="1"/>
  <c r="B43" i="1"/>
  <c r="C42" i="1"/>
  <c r="B42" i="1"/>
  <c r="B41" i="1"/>
  <c r="C40" i="1"/>
  <c r="B40" i="1"/>
  <c r="C39" i="1"/>
  <c r="B39" i="1"/>
  <c r="C38" i="1"/>
  <c r="B38" i="1"/>
  <c r="B37" i="1"/>
  <c r="B36" i="1"/>
  <c r="C35" i="1"/>
  <c r="B35" i="1"/>
  <c r="C34" i="1"/>
  <c r="B34" i="1"/>
  <c r="C33" i="1"/>
  <c r="B33" i="1"/>
  <c r="C32" i="1"/>
  <c r="B32" i="1"/>
  <c r="C31" i="1"/>
  <c r="B31" i="1"/>
  <c r="C30" i="1"/>
  <c r="B30" i="1"/>
  <c r="C29" i="1"/>
  <c r="B29" i="1"/>
  <c r="C28" i="1"/>
  <c r="B28" i="1"/>
  <c r="B27" i="1"/>
  <c r="B26" i="1"/>
  <c r="C25" i="1"/>
  <c r="B25" i="1"/>
  <c r="C24" i="1"/>
  <c r="B24" i="1"/>
  <c r="C23" i="1"/>
  <c r="B23" i="1"/>
  <c r="C22" i="1"/>
  <c r="B22" i="1"/>
  <c r="C21" i="1"/>
  <c r="B21" i="1"/>
  <c r="C20" i="1"/>
  <c r="B20" i="1"/>
  <c r="C19" i="1"/>
  <c r="B19" i="1"/>
  <c r="C18" i="1"/>
  <c r="B18" i="1"/>
  <c r="C17" i="1"/>
  <c r="B17" i="1"/>
  <c r="C16" i="1"/>
  <c r="B16" i="1"/>
  <c r="B15" i="1"/>
  <c r="C14" i="1"/>
  <c r="B14" i="1"/>
  <c r="C13" i="1"/>
  <c r="B13" i="1"/>
  <c r="C12" i="1"/>
  <c r="B12" i="1"/>
  <c r="C11" i="1"/>
  <c r="B11" i="1"/>
  <c r="C10" i="1"/>
  <c r="B10" i="1"/>
  <c r="H44" i="1"/>
  <c r="H33" i="1"/>
  <c r="H19" i="1"/>
  <c r="H10" i="1"/>
  <c r="G44" i="1" l="1"/>
  <c r="G33" i="1"/>
  <c r="G19" i="1"/>
  <c r="G10" i="1"/>
  <c r="F44" i="1" l="1"/>
  <c r="F33" i="1"/>
  <c r="E33" i="1"/>
  <c r="E44" i="1" s="1"/>
  <c r="F19" i="1"/>
  <c r="E19" i="1"/>
  <c r="F10" i="1"/>
  <c r="E10" i="1"/>
  <c r="D44" i="1"/>
  <c r="D33" i="1"/>
  <c r="D19" i="1"/>
  <c r="D10" i="1"/>
</calcChain>
</file>

<file path=xl/sharedStrings.xml><?xml version="1.0" encoding="utf-8"?>
<sst xmlns="http://schemas.openxmlformats.org/spreadsheetml/2006/main" count="45" uniqueCount="44">
  <si>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</si>
  <si>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</si>
  <si>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</si>
  <si>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</si>
  <si>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</si>
  <si>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</si>
  <si>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</si>
  <si>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</si>
  <si>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</si>
  <si>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</si>
  <si>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</si>
  <si>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</si>
  <si>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</si>
  <si>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</si>
  <si>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</si>
  <si>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</si>
  <si>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</si>
  <si>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</si>
  <si>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</si>
  <si>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</si>
  <si>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</si>
  <si>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</si>
  <si>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</si>
  <si>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</si>
  <si>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</si>
  <si>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</si>
  <si>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</si>
  <si>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</si>
  <si>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</si>
  <si>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</si>
  <si>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</si>
  <si>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</si>
  <si>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</si>
  <si>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</si>
  <si>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</si>
  <si>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</si>
  <si>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</si>
  <si>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</si>
  <si>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</si>
  <si>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</si>
  <si>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</si>
  <si>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</si>
  <si>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</si>
  <si>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EMPRESAS VINCULADAS A FIRMAS DE ABOGADOS
DE DICIEMBRE 2019 A DICIEMBRE 2020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</si>
</sst>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00%\)"/>
    <numFmt numFmtId="166" formatCode="#,##0.000_);\(#,##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1" fillId="5" borderId="1" xfId="1" applyNumberFormat="1" applyFont="1" applyFill="1" applyBorder="1"/>
    <xf numFmtId="0" fontId="5" fillId="3" borderId="1" xfId="0" applyFont="1" applyFill="1" applyBorder="1" applyAlignment="1">
      <alignment horizontal="left"/>
    </xf>
    <xf numFmtId="0" fontId="8" fillId="3" borderId="1" xfId="0" applyFont="1" applyFill="1" applyBorder="1" applyAlignment="1">
      <alignment horizontal="left"/>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10" fillId="5" borderId="1" xfId="1" applyNumberFormat="1" applyFont="1" applyFill="1" applyBorder="1"/>
    <xf numFmtId="37" fontId="3" fillId="3" borderId="1" xfId="1" applyNumberFormat="1" applyFont="1" applyFill="1" applyBorder="1"/>
    <xf numFmtId="37" fontId="1" fillId="5" borderId="1" xfId="1" applyNumberFormat="1" applyFont="1" applyFill="1" applyBorder="1"/>
    <xf numFmtId="37" fontId="10" fillId="5" borderId="1" xfId="1" applyNumberFormat="1" applyFont="1" applyFill="1" applyBorder="1"/>
    <xf numFmtId="165" fontId="3" fillId="3" borderId="1" xfId="2" applyNumberFormat="1" applyFont="1" applyFill="1" applyBorder="1" applyAlignment="1">
      <alignment horizontal="center"/>
    </xf>
    <xf numFmtId="165" fontId="1" fillId="5" borderId="1" xfId="2" applyNumberFormat="1" applyFont="1" applyFill="1" applyBorder="1" applyAlignment="1">
      <alignment horizontal="center"/>
    </xf>
    <xf numFmtId="165" fontId="10" fillId="5" borderId="1" xfId="2" applyNumberFormat="1" applyFont="1" applyFill="1" applyBorder="1" applyAlignment="1">
      <alignment horizontal="center"/>
    </xf>
    <xf numFmtId="37" fontId="0" fillId="0" borderId="0" xfId="0" applyNumberFormat="1"/>
    <xf numFmtId="166" fontId="0" fillId="0" borderId="0" xfId="0" applyNumberFormat="1"/>
    <xf numFmtId="0" fontId="4" fillId="0" borderId="1" xfId="0" applyFont="1" applyBorder="1" applyAlignment="1">
      <alignment horizontal="center" vertical="center" wrapText="1"/>
    </xf>
    <xf numFmtId="39" fontId="0" fillId="0" borderId="0" xfId="0" applyNumberFormat="1"/>
    <xf numFmtId="0" fontId="2" fillId="2" borderId="0" xfId="0" applyFont="1" applyFill="1" applyAlignment="1">
      <alignment horizontal="center" vertical="center" wrapText="1"/>
    </xf>
    <xf numFmtId="0" fontId="0"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110" zoomScaleNormal="110" workbookViewId="0">
      <selection activeCell="E35" sqref="E35"/>
    </sheetView>
  </sheetViews>
  <sheetFormatPr baseColWidth="10" defaultColWidth="9.1796875" defaultRowHeight="14.5" x14ac:dyDescent="0.35"/>
  <cols>
    <col min="1" max="1" width="45.81640625" bestFit="1" customWidth="1"/>
    <col min="2" max="8" width="15.7265625" customWidth="1"/>
    <col min="10" max="10" width="10.81640625" bestFit="1" customWidth="1"/>
  </cols>
  <sheetData>
    <row r="1" spans="1:10" x14ac:dyDescent="0.35">
      <c r="B1" s="1"/>
      <c r="C1" s="1"/>
      <c r="D1" s="1"/>
      <c r="E1" s="1"/>
      <c r="F1" s="1"/>
      <c r="G1" s="1"/>
      <c r="H1" s="1"/>
    </row>
    <row r="2" spans="1:10" ht="15" customHeight="1" x14ac:dyDescent="0.35">
      <c r="A2" s="24" t="s">
        <v>43</v>
      </c>
      <c r="B2" s="24"/>
      <c r="C2" s="24"/>
      <c r="D2" s="24"/>
      <c r="E2" s="24"/>
      <c r="F2" s="24"/>
      <c r="G2" s="24"/>
      <c r="H2" s="24"/>
    </row>
    <row r="3" spans="1:10" x14ac:dyDescent="0.35">
      <c r="A3" s="24"/>
      <c r="B3" s="24"/>
      <c r="C3" s="24"/>
      <c r="D3" s="24"/>
      <c r="E3" s="24"/>
      <c r="F3" s="24"/>
      <c r="G3" s="24"/>
      <c r="H3" s="24"/>
    </row>
    <row r="4" spans="1:10" x14ac:dyDescent="0.35">
      <c r="A4" s="24"/>
      <c r="B4" s="24"/>
      <c r="C4" s="24"/>
      <c r="D4" s="24"/>
      <c r="E4" s="24"/>
      <c r="F4" s="24"/>
      <c r="G4" s="24"/>
      <c r="H4" s="24"/>
    </row>
    <row r="5" spans="1:10" x14ac:dyDescent="0.35">
      <c r="A5" s="24"/>
      <c r="B5" s="24"/>
      <c r="C5" s="24"/>
      <c r="D5" s="24"/>
      <c r="E5" s="24"/>
      <c r="F5" s="24"/>
      <c r="G5" s="24"/>
      <c r="H5" s="24"/>
    </row>
    <row r="6" spans="1:10" x14ac:dyDescent="0.35">
      <c r="A6" s="24"/>
      <c r="B6" s="24"/>
      <c r="C6" s="24"/>
      <c r="D6" s="24"/>
      <c r="E6" s="24"/>
      <c r="F6" s="24"/>
      <c r="G6" s="24"/>
      <c r="H6" s="24"/>
    </row>
    <row r="8" spans="1:10" x14ac:dyDescent="0.35">
      <c r="A8" s="26" t="s">
        <v>0</v>
      </c>
      <c r="B8" s="26" t="s">
        <v>37</v>
      </c>
      <c r="C8" s="26" t="s">
        <v>38</v>
      </c>
      <c r="D8" s="2">
        <v>2019</v>
      </c>
      <c r="E8" s="27">
        <v>2020</v>
      </c>
      <c r="F8" s="27"/>
      <c r="G8" s="27"/>
      <c r="H8" s="27"/>
    </row>
    <row r="9" spans="1:10" s="3" customFormat="1" x14ac:dyDescent="0.35">
      <c r="A9" s="26"/>
      <c r="B9" s="26"/>
      <c r="C9" s="26"/>
      <c r="D9" s="2" t="s">
        <v>39</v>
      </c>
      <c r="E9" s="2" t="s">
        <v>40</v>
      </c>
      <c r="F9" s="2" t="s">
        <v>41</v>
      </c>
      <c r="G9" s="2" t="s">
        <v>42</v>
      </c>
      <c r="H9" s="22" t="s">
        <v>39</v>
      </c>
    </row>
    <row r="10" spans="1:10" x14ac:dyDescent="0.35">
      <c r="A10" s="4" t="s">
        <v>1</v>
      </c>
      <c r="B10" s="14">
        <f>H10-D10</f>
        <v>-71855.679999997839</v>
      </c>
      <c r="C10" s="17">
        <f>(H10/D10)-1</f>
        <v>-7.9303666910787163E-3</v>
      </c>
      <c r="D10" s="14">
        <f>SUM(D11:D18)</f>
        <v>9060826.9199999981</v>
      </c>
      <c r="E10" s="14">
        <f t="shared" ref="E10:H10" si="0">SUM(E11:E18)</f>
        <v>10773922.860000001</v>
      </c>
      <c r="F10" s="5">
        <f t="shared" si="0"/>
        <v>10566348.140000001</v>
      </c>
      <c r="G10" s="5">
        <f t="shared" si="0"/>
        <v>9131059.8000000007</v>
      </c>
      <c r="H10" s="5">
        <f t="shared" si="0"/>
        <v>8988971.2400000002</v>
      </c>
      <c r="J10" s="21"/>
    </row>
    <row r="11" spans="1:10" x14ac:dyDescent="0.35">
      <c r="A11" s="6" t="s">
        <v>2</v>
      </c>
      <c r="B11" s="15">
        <f t="shared" ref="B11:B44" si="1">H11-D11</f>
        <v>-279971.89</v>
      </c>
      <c r="C11" s="18">
        <f t="shared" ref="C11:C44" si="2">(H11/D11)-1</f>
        <v>-0.99875143535882982</v>
      </c>
      <c r="D11" s="15">
        <v>280321.89</v>
      </c>
      <c r="E11" s="15">
        <v>1110474.6100000001</v>
      </c>
      <c r="F11" s="7">
        <v>340753.61</v>
      </c>
      <c r="G11" s="7">
        <v>6000</v>
      </c>
      <c r="H11" s="7">
        <v>350</v>
      </c>
    </row>
    <row r="12" spans="1:10" x14ac:dyDescent="0.35">
      <c r="A12" s="6" t="s">
        <v>3</v>
      </c>
      <c r="B12" s="15">
        <f t="shared" si="1"/>
        <v>547123.23000000045</v>
      </c>
      <c r="C12" s="18">
        <f t="shared" si="2"/>
        <v>0.11716319839492684</v>
      </c>
      <c r="D12" s="15">
        <v>4669753.2799999993</v>
      </c>
      <c r="E12" s="15">
        <v>5488829.8100000005</v>
      </c>
      <c r="F12" s="7">
        <v>6136766.2300000004</v>
      </c>
      <c r="G12" s="7">
        <v>5047257.4800000004</v>
      </c>
      <c r="H12" s="7">
        <v>5216876.51</v>
      </c>
    </row>
    <row r="13" spans="1:10" x14ac:dyDescent="0.35">
      <c r="A13" s="6" t="s">
        <v>4</v>
      </c>
      <c r="B13" s="15">
        <f t="shared" si="1"/>
        <v>-150990.93999999994</v>
      </c>
      <c r="C13" s="18">
        <f t="shared" si="2"/>
        <v>-8.1943337622917389E-2</v>
      </c>
      <c r="D13" s="15">
        <v>1842626.19</v>
      </c>
      <c r="E13" s="15">
        <v>1840318</v>
      </c>
      <c r="F13" s="7">
        <v>1755556.6199999999</v>
      </c>
      <c r="G13" s="7">
        <v>1783048.6100000003</v>
      </c>
      <c r="H13" s="7">
        <v>1691635.25</v>
      </c>
    </row>
    <row r="14" spans="1:10" x14ac:dyDescent="0.35">
      <c r="A14" s="6" t="s">
        <v>5</v>
      </c>
      <c r="B14" s="15">
        <f t="shared" si="1"/>
        <v>-44355.379999999946</v>
      </c>
      <c r="C14" s="18">
        <f t="shared" si="2"/>
        <v>-9.4723498912349435E-2</v>
      </c>
      <c r="D14" s="15">
        <v>468261.62999999995</v>
      </c>
      <c r="E14" s="15">
        <v>448006.47999999992</v>
      </c>
      <c r="F14" s="7">
        <v>230419.92</v>
      </c>
      <c r="G14" s="7">
        <v>558712.89</v>
      </c>
      <c r="H14" s="7">
        <v>423906.25</v>
      </c>
    </row>
    <row r="15" spans="1:10" x14ac:dyDescent="0.35">
      <c r="A15" s="6" t="s">
        <v>6</v>
      </c>
      <c r="B15" s="15">
        <f t="shared" si="1"/>
        <v>0</v>
      </c>
      <c r="C15" s="18">
        <v>0</v>
      </c>
      <c r="D15" s="15">
        <v>0</v>
      </c>
      <c r="E15" s="15">
        <v>0</v>
      </c>
      <c r="F15" s="15">
        <v>0</v>
      </c>
      <c r="G15" s="15">
        <v>0</v>
      </c>
      <c r="H15" s="15">
        <v>0</v>
      </c>
    </row>
    <row r="16" spans="1:10" x14ac:dyDescent="0.35">
      <c r="A16" s="6" t="s">
        <v>7</v>
      </c>
      <c r="B16" s="15">
        <f t="shared" si="1"/>
        <v>803</v>
      </c>
      <c r="C16" s="18">
        <f t="shared" si="2"/>
        <v>-1</v>
      </c>
      <c r="D16" s="15">
        <v>-803</v>
      </c>
      <c r="E16" s="15">
        <v>0</v>
      </c>
      <c r="F16" s="7">
        <v>4293.3</v>
      </c>
      <c r="G16" s="7">
        <v>0</v>
      </c>
      <c r="H16" s="7">
        <v>0</v>
      </c>
    </row>
    <row r="17" spans="1:10" x14ac:dyDescent="0.35">
      <c r="A17" s="6" t="s">
        <v>8</v>
      </c>
      <c r="B17" s="15">
        <f t="shared" si="1"/>
        <v>-159605.33999999985</v>
      </c>
      <c r="C17" s="18">
        <f t="shared" si="2"/>
        <v>-0.15462700602451596</v>
      </c>
      <c r="D17" s="15">
        <v>1032195.7599999999</v>
      </c>
      <c r="E17" s="15">
        <v>999350.27</v>
      </c>
      <c r="F17" s="7">
        <v>968762.95000000007</v>
      </c>
      <c r="G17" s="7">
        <v>940002.57</v>
      </c>
      <c r="H17" s="7">
        <v>872590.42</v>
      </c>
    </row>
    <row r="18" spans="1:10" x14ac:dyDescent="0.35">
      <c r="A18" s="6" t="s">
        <v>9</v>
      </c>
      <c r="B18" s="15">
        <f t="shared" si="1"/>
        <v>15141.640000000014</v>
      </c>
      <c r="C18" s="18">
        <f t="shared" si="2"/>
        <v>1.9703588880243927E-2</v>
      </c>
      <c r="D18" s="15">
        <v>768471.16999999993</v>
      </c>
      <c r="E18" s="15">
        <v>886943.69</v>
      </c>
      <c r="F18" s="7">
        <v>1129795.51</v>
      </c>
      <c r="G18" s="7">
        <v>796038.25</v>
      </c>
      <c r="H18" s="7">
        <v>783612.80999999994</v>
      </c>
    </row>
    <row r="19" spans="1:10" x14ac:dyDescent="0.35">
      <c r="A19" s="8" t="s">
        <v>10</v>
      </c>
      <c r="B19" s="14">
        <f t="shared" si="1"/>
        <v>-408655.34999999963</v>
      </c>
      <c r="C19" s="17">
        <f t="shared" si="2"/>
        <v>-0.15499565369278923</v>
      </c>
      <c r="D19" s="14">
        <f>SUM(D20:D32)</f>
        <v>2636560.0599999996</v>
      </c>
      <c r="E19" s="14">
        <f t="shared" ref="E19:H19" si="3">SUM(E20:E32)</f>
        <v>4576267.3599999994</v>
      </c>
      <c r="F19" s="5">
        <f t="shared" si="3"/>
        <v>4734221.67</v>
      </c>
      <c r="G19" s="5">
        <f t="shared" si="3"/>
        <v>2832856.87</v>
      </c>
      <c r="H19" s="5">
        <f t="shared" si="3"/>
        <v>2227904.71</v>
      </c>
      <c r="J19" s="20"/>
    </row>
    <row r="20" spans="1:10" x14ac:dyDescent="0.35">
      <c r="A20" s="11" t="s">
        <v>11</v>
      </c>
      <c r="B20" s="15">
        <f t="shared" si="1"/>
        <v>61922.510000000009</v>
      </c>
      <c r="C20" s="18">
        <f t="shared" si="2"/>
        <v>0.69015802328564768</v>
      </c>
      <c r="D20" s="15">
        <v>89722.22</v>
      </c>
      <c r="E20" s="15">
        <v>312415.2</v>
      </c>
      <c r="F20" s="7">
        <v>94544.12999999999</v>
      </c>
      <c r="G20" s="7">
        <v>139174.79999999999</v>
      </c>
      <c r="H20" s="7">
        <v>151644.73000000001</v>
      </c>
    </row>
    <row r="21" spans="1:10" x14ac:dyDescent="0.35">
      <c r="A21" s="11" t="s">
        <v>12</v>
      </c>
      <c r="B21" s="15">
        <f t="shared" si="1"/>
        <v>-202934</v>
      </c>
      <c r="C21" s="18">
        <f t="shared" si="2"/>
        <v>-0.45432747739377477</v>
      </c>
      <c r="D21" s="15">
        <v>446669</v>
      </c>
      <c r="E21" s="15">
        <v>775718.2</v>
      </c>
      <c r="F21" s="7">
        <v>876319.8</v>
      </c>
      <c r="G21" s="7">
        <v>745393.44</v>
      </c>
      <c r="H21" s="7">
        <v>243735</v>
      </c>
    </row>
    <row r="22" spans="1:10" x14ac:dyDescent="0.35">
      <c r="A22" s="11" t="s">
        <v>13</v>
      </c>
      <c r="B22" s="15">
        <f t="shared" si="1"/>
        <v>-65</v>
      </c>
      <c r="C22" s="18">
        <f t="shared" si="2"/>
        <v>-6.4741035856573648E-3</v>
      </c>
      <c r="D22" s="15">
        <v>10040</v>
      </c>
      <c r="E22" s="15">
        <v>126.16</v>
      </c>
      <c r="F22" s="7">
        <v>2805.61</v>
      </c>
      <c r="G22" s="7">
        <v>40707.879999999997</v>
      </c>
      <c r="H22" s="7">
        <v>9975</v>
      </c>
    </row>
    <row r="23" spans="1:10" x14ac:dyDescent="0.35">
      <c r="A23" s="12" t="s">
        <v>14</v>
      </c>
      <c r="B23" s="15">
        <f t="shared" si="1"/>
        <v>0</v>
      </c>
      <c r="C23" s="18">
        <f t="shared" si="2"/>
        <v>0</v>
      </c>
      <c r="D23" s="15">
        <v>36915</v>
      </c>
      <c r="E23" s="15">
        <v>0</v>
      </c>
      <c r="F23" s="7">
        <v>36914.68</v>
      </c>
      <c r="G23" s="7">
        <v>36915</v>
      </c>
      <c r="H23" s="7">
        <v>36915</v>
      </c>
    </row>
    <row r="24" spans="1:10" x14ac:dyDescent="0.35">
      <c r="A24" s="11" t="s">
        <v>15</v>
      </c>
      <c r="B24" s="15">
        <f t="shared" si="1"/>
        <v>103732.57</v>
      </c>
      <c r="C24" s="18">
        <f t="shared" si="2"/>
        <v>1.7326466946486714</v>
      </c>
      <c r="D24" s="15">
        <v>59869.429999999993</v>
      </c>
      <c r="E24" s="15">
        <v>84657.18</v>
      </c>
      <c r="F24" s="7">
        <v>97688.709999999992</v>
      </c>
      <c r="G24" s="7">
        <v>109675.1</v>
      </c>
      <c r="H24" s="7">
        <v>163602</v>
      </c>
    </row>
    <row r="25" spans="1:10" x14ac:dyDescent="0.35">
      <c r="A25" s="11" t="s">
        <v>16</v>
      </c>
      <c r="B25" s="15">
        <f t="shared" si="1"/>
        <v>-22854.43</v>
      </c>
      <c r="C25" s="18">
        <f t="shared" si="2"/>
        <v>-0.79484546121662558</v>
      </c>
      <c r="D25" s="15">
        <v>28753.3</v>
      </c>
      <c r="E25" s="15">
        <v>72659.909999999989</v>
      </c>
      <c r="F25" s="7">
        <v>109390.13999999998</v>
      </c>
      <c r="G25" s="7">
        <v>88422.52</v>
      </c>
      <c r="H25" s="7">
        <v>5898.87</v>
      </c>
    </row>
    <row r="26" spans="1:10" x14ac:dyDescent="0.35">
      <c r="A26" s="11" t="s">
        <v>17</v>
      </c>
      <c r="B26" s="15">
        <f t="shared" si="1"/>
        <v>0</v>
      </c>
      <c r="C26" s="18">
        <v>0</v>
      </c>
      <c r="D26" s="15">
        <v>0</v>
      </c>
      <c r="E26" s="15">
        <v>0</v>
      </c>
      <c r="F26" s="15">
        <v>0</v>
      </c>
      <c r="G26" s="15">
        <v>0</v>
      </c>
      <c r="H26" s="15">
        <v>0</v>
      </c>
    </row>
    <row r="27" spans="1:10" x14ac:dyDescent="0.35">
      <c r="A27" s="11" t="s">
        <v>18</v>
      </c>
      <c r="B27" s="15">
        <f t="shared" si="1"/>
        <v>0</v>
      </c>
      <c r="C27" s="18">
        <v>0</v>
      </c>
      <c r="D27" s="15">
        <v>0</v>
      </c>
      <c r="E27" s="15">
        <v>0</v>
      </c>
      <c r="F27" s="15">
        <v>0</v>
      </c>
      <c r="G27" s="15">
        <v>0</v>
      </c>
      <c r="H27" s="15">
        <v>0</v>
      </c>
    </row>
    <row r="28" spans="1:10" x14ac:dyDescent="0.35">
      <c r="A28" s="11" t="s">
        <v>19</v>
      </c>
      <c r="B28" s="15">
        <f t="shared" si="1"/>
        <v>78001.179999999993</v>
      </c>
      <c r="C28" s="18">
        <f t="shared" si="2"/>
        <v>1.0148479110777688</v>
      </c>
      <c r="D28" s="15">
        <v>76859.97</v>
      </c>
      <c r="E28" s="15">
        <v>101140.54000000001</v>
      </c>
      <c r="F28" s="7">
        <v>187961.03999999998</v>
      </c>
      <c r="G28" s="7">
        <v>183763.05</v>
      </c>
      <c r="H28" s="7">
        <v>154861.15</v>
      </c>
    </row>
    <row r="29" spans="1:10" x14ac:dyDescent="0.35">
      <c r="A29" s="11" t="s">
        <v>20</v>
      </c>
      <c r="B29" s="15">
        <f t="shared" si="1"/>
        <v>-22062</v>
      </c>
      <c r="C29" s="18">
        <f t="shared" si="2"/>
        <v>-1</v>
      </c>
      <c r="D29" s="15">
        <v>22062</v>
      </c>
      <c r="E29" s="15">
        <v>0</v>
      </c>
      <c r="F29" s="15">
        <v>0</v>
      </c>
      <c r="G29" s="7">
        <v>0</v>
      </c>
      <c r="H29" s="7">
        <v>0</v>
      </c>
    </row>
    <row r="30" spans="1:10" x14ac:dyDescent="0.35">
      <c r="A30" s="11" t="s">
        <v>21</v>
      </c>
      <c r="B30" s="15">
        <f t="shared" si="1"/>
        <v>-18935.869999999995</v>
      </c>
      <c r="C30" s="18">
        <f t="shared" si="2"/>
        <v>-5.7812179286519605E-2</v>
      </c>
      <c r="D30" s="15">
        <v>327541.19</v>
      </c>
      <c r="E30" s="15">
        <v>307238.27999999997</v>
      </c>
      <c r="F30" s="7">
        <v>326332.15000000002</v>
      </c>
      <c r="G30" s="7">
        <v>338350.31</v>
      </c>
      <c r="H30" s="7">
        <v>308605.32</v>
      </c>
    </row>
    <row r="31" spans="1:10" x14ac:dyDescent="0.35">
      <c r="A31" s="11" t="s">
        <v>22</v>
      </c>
      <c r="B31" s="15">
        <f t="shared" si="1"/>
        <v>54746.549999999988</v>
      </c>
      <c r="C31" s="18">
        <f t="shared" si="2"/>
        <v>0.21286293376034582</v>
      </c>
      <c r="D31" s="15">
        <v>257191.56</v>
      </c>
      <c r="E31" s="15">
        <v>83451.459999999992</v>
      </c>
      <c r="F31" s="7">
        <v>337710.32</v>
      </c>
      <c r="G31" s="7">
        <v>285374.08999999997</v>
      </c>
      <c r="H31" s="7">
        <v>311938.11</v>
      </c>
    </row>
    <row r="32" spans="1:10" x14ac:dyDescent="0.35">
      <c r="A32" s="11" t="s">
        <v>23</v>
      </c>
      <c r="B32" s="15">
        <f t="shared" si="1"/>
        <v>-440206.85999999987</v>
      </c>
      <c r="C32" s="18">
        <f t="shared" si="2"/>
        <v>-0.3436602031424838</v>
      </c>
      <c r="D32" s="15">
        <v>1280936.3899999999</v>
      </c>
      <c r="E32" s="15">
        <v>2838860.43</v>
      </c>
      <c r="F32" s="7">
        <v>2664555.09</v>
      </c>
      <c r="G32" s="7">
        <v>865080.67999999993</v>
      </c>
      <c r="H32" s="7">
        <v>840729.53</v>
      </c>
    </row>
    <row r="33" spans="1:11" x14ac:dyDescent="0.35">
      <c r="A33" s="9" t="s">
        <v>24</v>
      </c>
      <c r="B33" s="14">
        <f t="shared" si="1"/>
        <v>336799.66999999899</v>
      </c>
      <c r="C33" s="17">
        <f t="shared" si="2"/>
        <v>5.2426164314101742E-2</v>
      </c>
      <c r="D33" s="14">
        <f>SUM(D34:D43)</f>
        <v>6424266.8600000003</v>
      </c>
      <c r="E33" s="14">
        <f t="shared" ref="E33:H33" si="4">SUM(E34:E43)</f>
        <v>6197655.5</v>
      </c>
      <c r="F33" s="5">
        <f t="shared" si="4"/>
        <v>5832126.4699999997</v>
      </c>
      <c r="G33" s="5">
        <f t="shared" si="4"/>
        <v>6298202.9299999997</v>
      </c>
      <c r="H33" s="5">
        <f t="shared" si="4"/>
        <v>6761066.5299999993</v>
      </c>
      <c r="J33" s="20"/>
    </row>
    <row r="34" spans="1:11" x14ac:dyDescent="0.35">
      <c r="A34" s="11" t="s">
        <v>25</v>
      </c>
      <c r="B34" s="15">
        <f t="shared" si="1"/>
        <v>-483000</v>
      </c>
      <c r="C34" s="19">
        <f t="shared" si="2"/>
        <v>-0.15573064595330854</v>
      </c>
      <c r="D34" s="16">
        <v>3101509</v>
      </c>
      <c r="E34" s="16">
        <v>2751509</v>
      </c>
      <c r="F34" s="13">
        <v>2758509.0700000003</v>
      </c>
      <c r="G34" s="13">
        <v>2618509</v>
      </c>
      <c r="H34" s="13">
        <v>2618509</v>
      </c>
    </row>
    <row r="35" spans="1:11" x14ac:dyDescent="0.35">
      <c r="A35" s="11" t="s">
        <v>26</v>
      </c>
      <c r="B35" s="15">
        <f t="shared" si="1"/>
        <v>13174</v>
      </c>
      <c r="C35" s="19">
        <f t="shared" si="2"/>
        <v>-1</v>
      </c>
      <c r="D35" s="16">
        <v>-13174</v>
      </c>
      <c r="E35" s="16">
        <v>-13174</v>
      </c>
      <c r="F35" s="13">
        <v>-13174</v>
      </c>
      <c r="G35" s="15">
        <v>-13174</v>
      </c>
      <c r="H35" s="13">
        <v>0</v>
      </c>
    </row>
    <row r="36" spans="1:11" x14ac:dyDescent="0.35">
      <c r="A36" s="10" t="s">
        <v>27</v>
      </c>
      <c r="B36" s="15">
        <f t="shared" si="1"/>
        <v>0</v>
      </c>
      <c r="C36" s="19">
        <v>0</v>
      </c>
      <c r="D36" s="16">
        <v>0</v>
      </c>
      <c r="E36" s="16">
        <v>0</v>
      </c>
      <c r="F36" s="15">
        <v>0</v>
      </c>
      <c r="G36" s="15">
        <v>0</v>
      </c>
      <c r="H36" s="15">
        <v>0</v>
      </c>
    </row>
    <row r="37" spans="1:11" x14ac:dyDescent="0.35">
      <c r="A37" s="10" t="s">
        <v>28</v>
      </c>
      <c r="B37" s="15">
        <f t="shared" si="1"/>
        <v>0</v>
      </c>
      <c r="C37" s="19">
        <v>0</v>
      </c>
      <c r="D37" s="16">
        <v>0</v>
      </c>
      <c r="E37" s="16">
        <v>0</v>
      </c>
      <c r="F37" s="15">
        <v>0</v>
      </c>
      <c r="G37" s="15">
        <v>0</v>
      </c>
      <c r="H37" s="15">
        <v>0</v>
      </c>
    </row>
    <row r="38" spans="1:11" x14ac:dyDescent="0.35">
      <c r="A38" s="10" t="s">
        <v>29</v>
      </c>
      <c r="B38" s="15">
        <f t="shared" si="1"/>
        <v>1347007.2799999998</v>
      </c>
      <c r="C38" s="19">
        <f t="shared" si="2"/>
        <v>1.3477744197219614</v>
      </c>
      <c r="D38" s="16">
        <v>999430.80999999994</v>
      </c>
      <c r="E38" s="16">
        <v>2549407.1</v>
      </c>
      <c r="F38" s="13">
        <v>2256272.34</v>
      </c>
      <c r="G38" s="13">
        <v>2394134.67</v>
      </c>
      <c r="H38" s="13">
        <v>2346438.09</v>
      </c>
    </row>
    <row r="39" spans="1:11" x14ac:dyDescent="0.35">
      <c r="A39" s="10" t="s">
        <v>30</v>
      </c>
      <c r="B39" s="15">
        <f t="shared" si="1"/>
        <v>-47938</v>
      </c>
      <c r="C39" s="19">
        <f t="shared" si="2"/>
        <v>-1</v>
      </c>
      <c r="D39" s="16">
        <v>47938</v>
      </c>
      <c r="E39" s="16">
        <v>0</v>
      </c>
      <c r="F39" s="16">
        <v>0</v>
      </c>
      <c r="G39" s="16">
        <v>0</v>
      </c>
      <c r="H39" s="13">
        <v>0</v>
      </c>
    </row>
    <row r="40" spans="1:11" x14ac:dyDescent="0.35">
      <c r="A40" s="10" t="s">
        <v>31</v>
      </c>
      <c r="B40" s="15">
        <f t="shared" si="1"/>
        <v>-471844.6100000001</v>
      </c>
      <c r="C40" s="19">
        <f t="shared" si="2"/>
        <v>-0.28859102575939044</v>
      </c>
      <c r="D40" s="16">
        <v>1634994.05</v>
      </c>
      <c r="E40" s="16">
        <v>256344.4</v>
      </c>
      <c r="F40" s="13">
        <v>176950.06</v>
      </c>
      <c r="G40" s="13">
        <v>645164.26000000013</v>
      </c>
      <c r="H40" s="13">
        <v>1163149.44</v>
      </c>
    </row>
    <row r="41" spans="1:11" x14ac:dyDescent="0.35">
      <c r="A41" s="10" t="s">
        <v>32</v>
      </c>
      <c r="B41" s="15">
        <f t="shared" si="1"/>
        <v>0</v>
      </c>
      <c r="C41" s="19">
        <v>0</v>
      </c>
      <c r="D41" s="16">
        <v>0</v>
      </c>
      <c r="E41" s="16">
        <v>0</v>
      </c>
      <c r="F41" s="16">
        <v>0</v>
      </c>
      <c r="G41" s="13">
        <v>0</v>
      </c>
      <c r="H41" s="15">
        <v>0</v>
      </c>
    </row>
    <row r="42" spans="1:11" x14ac:dyDescent="0.35">
      <c r="A42" s="10" t="s">
        <v>33</v>
      </c>
      <c r="B42" s="15">
        <f t="shared" si="1"/>
        <v>-20599</v>
      </c>
      <c r="C42" s="19">
        <f t="shared" si="2"/>
        <v>-3.1517712743413417E-2</v>
      </c>
      <c r="D42" s="16">
        <v>653569</v>
      </c>
      <c r="E42" s="16">
        <v>653569</v>
      </c>
      <c r="F42" s="13">
        <v>653569</v>
      </c>
      <c r="G42" s="13">
        <v>653569</v>
      </c>
      <c r="H42" s="13">
        <v>632970</v>
      </c>
    </row>
    <row r="43" spans="1:11" x14ac:dyDescent="0.35">
      <c r="A43" s="10" t="s">
        <v>34</v>
      </c>
      <c r="B43" s="15">
        <f t="shared" si="1"/>
        <v>0</v>
      </c>
      <c r="C43" s="19">
        <v>0</v>
      </c>
      <c r="D43" s="16">
        <v>0</v>
      </c>
      <c r="E43" s="16">
        <v>0</v>
      </c>
      <c r="F43" s="16">
        <v>0</v>
      </c>
      <c r="G43" s="15">
        <v>0</v>
      </c>
      <c r="H43" s="15">
        <v>0</v>
      </c>
    </row>
    <row r="44" spans="1:11" x14ac:dyDescent="0.35">
      <c r="A44" s="4" t="s">
        <v>35</v>
      </c>
      <c r="B44" s="14">
        <f t="shared" si="1"/>
        <v>-71855.680000001565</v>
      </c>
      <c r="C44" s="17">
        <f t="shared" si="2"/>
        <v>-7.9303666910791604E-3</v>
      </c>
      <c r="D44" s="14">
        <f>D33+D19</f>
        <v>9060826.9199999999</v>
      </c>
      <c r="E44" s="14">
        <f t="shared" ref="E44:H44" si="5">E33+E19</f>
        <v>10773922.859999999</v>
      </c>
      <c r="F44" s="5">
        <f t="shared" si="5"/>
        <v>10566348.140000001</v>
      </c>
      <c r="G44" s="5">
        <f t="shared" si="5"/>
        <v>9131059.8000000007</v>
      </c>
      <c r="H44" s="5">
        <f t="shared" si="5"/>
        <v>8988971.2399999984</v>
      </c>
      <c r="J44" s="20"/>
      <c r="K44" s="21"/>
    </row>
    <row r="45" spans="1:11" x14ac:dyDescent="0.35">
      <c r="D45" s="23"/>
      <c r="E45" s="23"/>
      <c r="F45" s="23"/>
    </row>
    <row r="47" spans="1:11" ht="99.75" customHeight="1" x14ac:dyDescent="0.35">
      <c r="A47" s="25" t="s">
        <v>36</v>
      </c>
      <c r="B47" s="25"/>
      <c r="C47" s="25"/>
      <c r="D47" s="25"/>
      <c r="E47" s="25"/>
      <c r="F47" s="25"/>
      <c r="G47" s="25"/>
      <c r="H47" s="25"/>
    </row>
  </sheetData>
  <mergeCells count="6">
    <mergeCell ref="A2:H6"/>
    <mergeCell ref="A47:H47"/>
    <mergeCell ref="A8:A9"/>
    <mergeCell ref="B8:B9"/>
    <mergeCell ref="C8:C9"/>
    <mergeCell ref="E8:H8"/>
  </mergeCell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2019-01-11T15:03:27Z</dcterms:created>
  <dcterms:modified xsi:type="dcterms:W3CDTF">2021-03-04T15:58:34Z</dcterms:modified>
</cp:coreProperties>
</file>