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rvasquez\Documents\PANTALLA - ESCRITORIO\Informacion Financiera - paginaweb\2020\Diciembre - 2020\web-dic2020\Estado de situacion -  diciembre 2020\"/>
    </mc:Choice>
  </mc:AlternateContent>
  <bookViews>
    <workbookView xWindow="0" yWindow="0" windowWidth="20490" windowHeight="7760"/>
  </bookViews>
  <sheets>
    <sheet name="Hoja1" sheetId="1" r:id="rId1"/>
  </sheets>
  <calcPr calcId="162913"/>
</workbook>
</file>

<file path=xl/calcChain.xml><?xml version="1.0" encoding="utf-8"?>
<calcChain xmlns="http://schemas.openxmlformats.org/spreadsheetml/2006/main">
  <c r="H44" i="1" l="1"/>
  <c r="H33" i="1"/>
  <c r="H19" i="1"/>
  <c r="H10" i="1"/>
  <c r="G44" i="1" l="1"/>
  <c r="G33" i="1"/>
  <c r="G19" i="1"/>
  <c r="G10" i="1"/>
  <c r="C44" i="1" l="1"/>
  <c r="B44" i="1"/>
  <c r="C43" i="1"/>
  <c r="B43" i="1"/>
  <c r="C42" i="1"/>
  <c r="B42" i="1"/>
  <c r="C41" i="1"/>
  <c r="B41" i="1"/>
  <c r="C40" i="1"/>
  <c r="B40" i="1"/>
  <c r="C39" i="1"/>
  <c r="B39" i="1"/>
  <c r="C38" i="1"/>
  <c r="B38" i="1"/>
  <c r="B37"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E33" i="1" l="1"/>
  <c r="E19" i="1"/>
  <c r="F33" i="1"/>
  <c r="F19" i="1"/>
  <c r="F44" i="1" s="1"/>
  <c r="F10" i="1"/>
  <c r="E10" i="1"/>
  <c r="D33" i="1"/>
  <c r="D19" i="1"/>
  <c r="D10" i="1"/>
  <c r="E44" i="1" l="1"/>
  <c r="D44" i="1"/>
</calcChain>
</file>

<file path=xl/sharedStrings.xml><?xml version="1.0" encoding="utf-8"?>
<sst xmlns="http://schemas.openxmlformats.org/spreadsheetml/2006/main" count="45" uniqueCount="44">
  <si>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</si>
  <si>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</si>
  <si>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</si>
  <si>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</si>
  <si>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</si>
  <si>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</si>
  <si>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</si>
  <si>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</si>
  <si>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</si>
  <si>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</si>
  <si>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</si>
  <si>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</si>
  <si>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</si>
  <si>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</si>
  <si>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</si>
  <si>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</si>
  <si>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</si>
  <si>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Depositos recibidos</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</si>
  <si>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</si>
  <si>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</si>
  <si>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</si>
  <si>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</si>
  <si>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</si>
  <si>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</si>
  <si>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</si>
  <si>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</si>
  <si>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</si>
  <si>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</si>
  <si>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</si>
  <si>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</si>
  <si>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</si>
  <si>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</si>
  <si>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</si>
  <si>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</si>
  <si>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</si>
  <si>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</si>
  <si>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</si>
  <si>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Al 30 de Junio</t>
  </si>
  <si>
    <t xml:space="preserve">Al 31 de Marzo </t>
  </si>
  <si>
    <t xml:space="preserve">Al 30 de Septiembre </t>
  </si>
  <si>
    <t xml:space="preserve">Al 31 de Diciembre </t>
  </si>
  <si>
    <t>%</t>
  </si>
  <si>
    <t>VARIACION ABSOLUTA</t>
  </si>
  <si>
    <t>CENTRO FIDUCIARIO INTERNACIONAL
BALANCE  DE SITUACION CONSOLIDADO DE LAS FIDUCIARIAS
DE DICIEMBRE 2019 A DICIEMBRE 2020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</si>
</sst>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00%\)"/>
    <numFmt numFmtId="166" formatCode="#,##0.0000_);\(#,##0.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0" fontId="6" fillId="4" borderId="1" xfId="0" applyFont="1" applyFill="1" applyBorder="1" applyAlignment="1">
      <alignment vertical="center"/>
    </xf>
    <xf numFmtId="164" fontId="1" fillId="5" borderId="1" xfId="1" applyNumberFormat="1" applyFont="1" applyFill="1" applyBorder="1"/>
    <xf numFmtId="0" fontId="5" fillId="3" borderId="1" xfId="0" applyFont="1" applyFill="1" applyBorder="1" applyAlignment="1">
      <alignment horizontal="left"/>
    </xf>
    <xf numFmtId="0" fontId="8" fillId="3" borderId="1" xfId="0" applyFont="1" applyFill="1" applyBorder="1" applyAlignment="1">
      <alignment horizontal="left"/>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164" fontId="0" fillId="0" borderId="0" xfId="0" applyNumberFormat="1"/>
    <xf numFmtId="164" fontId="10" fillId="5" borderId="1" xfId="1" applyNumberFormat="1" applyFont="1" applyFill="1" applyBorder="1"/>
    <xf numFmtId="37" fontId="3" fillId="3" borderId="1" xfId="1" applyNumberFormat="1" applyFont="1" applyFill="1" applyBorder="1"/>
    <xf numFmtId="37" fontId="1" fillId="5" borderId="1" xfId="1" applyNumberFormat="1" applyFont="1" applyFill="1" applyBorder="1"/>
    <xf numFmtId="37" fontId="10" fillId="5" borderId="1" xfId="1" applyNumberFormat="1" applyFont="1" applyFill="1" applyBorder="1"/>
    <xf numFmtId="165" fontId="3" fillId="3" borderId="1" xfId="2" applyNumberFormat="1" applyFont="1" applyFill="1" applyBorder="1" applyAlignment="1">
      <alignment horizontal="center"/>
    </xf>
    <xf numFmtId="165" fontId="1" fillId="5" borderId="1" xfId="2" applyNumberFormat="1" applyFont="1" applyFill="1" applyBorder="1" applyAlignment="1">
      <alignment horizontal="center"/>
    </xf>
    <xf numFmtId="165" fontId="0" fillId="0" borderId="0" xfId="2" applyNumberFormat="1" applyFont="1" applyAlignment="1">
      <alignment horizontal="center"/>
    </xf>
    <xf numFmtId="165" fontId="10" fillId="5" borderId="1" xfId="2" applyNumberFormat="1" applyFont="1" applyFill="1" applyBorder="1" applyAlignment="1">
      <alignment horizontal="center"/>
    </xf>
    <xf numFmtId="166" fontId="0" fillId="0" borderId="0" xfId="0" applyNumberFormat="1"/>
    <xf numFmtId="0" fontId="4" fillId="0" borderId="1" xfId="0" applyFont="1" applyBorder="1" applyAlignment="1">
      <alignment horizontal="center" vertical="center" wrapText="1"/>
    </xf>
    <xf numFmtId="39" fontId="0" fillId="0" borderId="0" xfId="0" applyNumberFormat="1"/>
    <xf numFmtId="10" fontId="0" fillId="0" borderId="0" xfId="2" applyNumberFormat="1" applyFont="1"/>
    <xf numFmtId="0" fontId="4" fillId="0" borderId="1" xfId="0" applyFont="1" applyBorder="1" applyAlignment="1">
      <alignment horizontal="center"/>
    </xf>
    <xf numFmtId="0" fontId="2" fillId="2" borderId="0" xfId="0" applyFont="1" applyFill="1" applyAlignment="1">
      <alignment horizontal="center" vertical="center" wrapText="1"/>
    </xf>
    <xf numFmtId="0" fontId="0" fillId="0" borderId="0" xfId="0" applyFont="1" applyAlignment="1">
      <alignment horizontal="left" vertical="center" wrapText="1"/>
    </xf>
    <xf numFmtId="0" fontId="4" fillId="0" borderId="1"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zoomScale="110" zoomScaleNormal="110" workbookViewId="0">
      <selection activeCell="J40" sqref="J40"/>
    </sheetView>
  </sheetViews>
  <sheetFormatPr baseColWidth="10" defaultColWidth="9.1796875" defaultRowHeight="14.5" x14ac:dyDescent="0.35"/>
  <cols>
    <col min="1" max="1" width="51.26953125" customWidth="1"/>
    <col min="2" max="8" width="15.7265625" customWidth="1"/>
    <col min="9" max="9" width="12.54296875" bestFit="1" customWidth="1"/>
    <col min="10" max="10" width="11.54296875" bestFit="1" customWidth="1"/>
  </cols>
  <sheetData>
    <row r="1" spans="1:10" x14ac:dyDescent="0.35">
      <c r="B1" s="1"/>
      <c r="C1" s="1"/>
      <c r="D1" s="1"/>
      <c r="E1" s="1"/>
      <c r="F1" s="1"/>
      <c r="G1" s="1"/>
      <c r="H1" s="1"/>
    </row>
    <row r="2" spans="1:10" ht="15" customHeight="1" x14ac:dyDescent="0.35">
      <c r="A2" s="27" t="s">
        <v>43</v>
      </c>
      <c r="B2" s="27"/>
      <c r="C2" s="27"/>
      <c r="D2" s="27"/>
      <c r="E2" s="27"/>
      <c r="F2" s="27"/>
      <c r="G2" s="27"/>
      <c r="H2" s="27"/>
    </row>
    <row r="3" spans="1:10" x14ac:dyDescent="0.35">
      <c r="A3" s="27"/>
      <c r="B3" s="27"/>
      <c r="C3" s="27"/>
      <c r="D3" s="27"/>
      <c r="E3" s="27"/>
      <c r="F3" s="27"/>
      <c r="G3" s="27"/>
      <c r="H3" s="27"/>
    </row>
    <row r="4" spans="1:10" x14ac:dyDescent="0.35">
      <c r="A4" s="27"/>
      <c r="B4" s="27"/>
      <c r="C4" s="27"/>
      <c r="D4" s="27"/>
      <c r="E4" s="27"/>
      <c r="F4" s="27"/>
      <c r="G4" s="27"/>
      <c r="H4" s="27"/>
    </row>
    <row r="5" spans="1:10" x14ac:dyDescent="0.35">
      <c r="A5" s="27"/>
      <c r="B5" s="27"/>
      <c r="C5" s="27"/>
      <c r="D5" s="27"/>
      <c r="E5" s="27"/>
      <c r="F5" s="27"/>
      <c r="G5" s="27"/>
      <c r="H5" s="27"/>
    </row>
    <row r="6" spans="1:10" x14ac:dyDescent="0.35">
      <c r="A6" s="27"/>
      <c r="B6" s="27"/>
      <c r="C6" s="27"/>
      <c r="D6" s="27"/>
      <c r="E6" s="27"/>
      <c r="F6" s="27"/>
      <c r="G6" s="27"/>
      <c r="H6" s="27"/>
    </row>
    <row r="8" spans="1:10" x14ac:dyDescent="0.35">
      <c r="A8" s="29" t="s">
        <v>0</v>
      </c>
      <c r="B8" s="29" t="s">
        <v>42</v>
      </c>
      <c r="C8" s="29" t="s">
        <v>41</v>
      </c>
      <c r="D8" s="2">
        <v>2019</v>
      </c>
      <c r="E8" s="26">
        <v>2020</v>
      </c>
      <c r="F8" s="26"/>
      <c r="G8" s="26"/>
      <c r="H8" s="26"/>
    </row>
    <row r="9" spans="1:10" s="3" customFormat="1" x14ac:dyDescent="0.35">
      <c r="A9" s="29"/>
      <c r="B9" s="29"/>
      <c r="C9" s="29"/>
      <c r="D9" s="2" t="s">
        <v>40</v>
      </c>
      <c r="E9" s="2" t="s">
        <v>38</v>
      </c>
      <c r="F9" s="2" t="s">
        <v>37</v>
      </c>
      <c r="G9" s="2" t="s">
        <v>39</v>
      </c>
      <c r="H9" s="23" t="s">
        <v>40</v>
      </c>
    </row>
    <row r="10" spans="1:10" x14ac:dyDescent="0.35">
      <c r="A10" s="4" t="s">
        <v>1</v>
      </c>
      <c r="B10" s="15">
        <f>H10-D10</f>
        <v>33502605.689999819</v>
      </c>
      <c r="C10" s="18">
        <f>(H10/D10)-1</f>
        <v>6.1139931395952862E-2</v>
      </c>
      <c r="D10" s="15">
        <f>SUM(D11:D18)</f>
        <v>547966033.41000009</v>
      </c>
      <c r="E10" s="15">
        <f t="shared" ref="E10:H10" si="0">SUM(E11:E18)</f>
        <v>562785401.37</v>
      </c>
      <c r="F10" s="5">
        <f t="shared" si="0"/>
        <v>572637046.9000001</v>
      </c>
      <c r="G10" s="5">
        <f t="shared" si="0"/>
        <v>580814865.79999995</v>
      </c>
      <c r="H10" s="5">
        <f t="shared" si="0"/>
        <v>581468639.0999999</v>
      </c>
      <c r="I10" s="13"/>
      <c r="J10" s="25"/>
    </row>
    <row r="11" spans="1:10" x14ac:dyDescent="0.35">
      <c r="A11" s="6" t="s">
        <v>2</v>
      </c>
      <c r="B11" s="16">
        <f t="shared" ref="B11:B44" si="1">H11-D11</f>
        <v>21122658.109999999</v>
      </c>
      <c r="C11" s="19">
        <f t="shared" ref="C11:C44" si="2">(H11/D11)-1</f>
        <v>20.192435225212773</v>
      </c>
      <c r="D11" s="16">
        <v>1046067.89</v>
      </c>
      <c r="E11" s="16">
        <v>4272574.6100000003</v>
      </c>
      <c r="F11" s="7">
        <v>2649815.61</v>
      </c>
      <c r="G11" s="7">
        <v>2171891.44</v>
      </c>
      <c r="H11" s="7">
        <v>22168726</v>
      </c>
      <c r="I11" s="13"/>
      <c r="J11" s="25"/>
    </row>
    <row r="12" spans="1:10" x14ac:dyDescent="0.35">
      <c r="A12" s="6" t="s">
        <v>3</v>
      </c>
      <c r="B12" s="16">
        <f t="shared" si="1"/>
        <v>21124011.200000018</v>
      </c>
      <c r="C12" s="19">
        <f t="shared" si="2"/>
        <v>0.11718330359038709</v>
      </c>
      <c r="D12" s="16">
        <v>180264684.06999999</v>
      </c>
      <c r="E12" s="16">
        <v>187235667.69</v>
      </c>
      <c r="F12" s="7">
        <v>204606859.40000001</v>
      </c>
      <c r="G12" s="7">
        <v>221028191.48000002</v>
      </c>
      <c r="H12" s="7">
        <v>201388695.27000001</v>
      </c>
      <c r="I12" s="13"/>
      <c r="J12" s="25"/>
    </row>
    <row r="13" spans="1:10" x14ac:dyDescent="0.35">
      <c r="A13" s="6" t="s">
        <v>4</v>
      </c>
      <c r="B13" s="16">
        <f t="shared" si="1"/>
        <v>-5023986.5299999993</v>
      </c>
      <c r="C13" s="19">
        <f t="shared" si="2"/>
        <v>-0.31891720465542817</v>
      </c>
      <c r="D13" s="16">
        <v>15753262.779999999</v>
      </c>
      <c r="E13" s="16">
        <v>16029215.800000001</v>
      </c>
      <c r="F13" s="7">
        <v>15866876.550000001</v>
      </c>
      <c r="G13" s="7">
        <v>15815897.190000001</v>
      </c>
      <c r="H13" s="7">
        <v>10729276.25</v>
      </c>
      <c r="I13" s="13"/>
      <c r="J13" s="25"/>
    </row>
    <row r="14" spans="1:10" x14ac:dyDescent="0.35">
      <c r="A14" s="6" t="s">
        <v>5</v>
      </c>
      <c r="B14" s="16">
        <f t="shared" si="1"/>
        <v>405601.26</v>
      </c>
      <c r="C14" s="19">
        <f t="shared" si="2"/>
        <v>0.28362534637445536</v>
      </c>
      <c r="D14" s="16">
        <v>1430059.99</v>
      </c>
      <c r="E14" s="16">
        <v>1226148.92</v>
      </c>
      <c r="F14" s="7">
        <v>1057455.5</v>
      </c>
      <c r="G14" s="7">
        <v>1336591.8900000001</v>
      </c>
      <c r="H14" s="7">
        <v>1835661.25</v>
      </c>
      <c r="I14" s="13"/>
      <c r="J14" s="25"/>
    </row>
    <row r="15" spans="1:10" x14ac:dyDescent="0.35">
      <c r="A15" s="6" t="s">
        <v>6</v>
      </c>
      <c r="B15" s="16">
        <f t="shared" si="1"/>
        <v>-6708851</v>
      </c>
      <c r="C15" s="20">
        <f t="shared" si="2"/>
        <v>-2.4225935201178661E-2</v>
      </c>
      <c r="D15" s="16">
        <v>276928463</v>
      </c>
      <c r="E15" s="16">
        <v>282648319</v>
      </c>
      <c r="F15" s="7">
        <v>275342032</v>
      </c>
      <c r="G15" s="7">
        <v>269428505</v>
      </c>
      <c r="H15" s="7">
        <v>270219612</v>
      </c>
      <c r="I15" s="13"/>
    </row>
    <row r="16" spans="1:10" x14ac:dyDescent="0.35">
      <c r="A16" s="6" t="s">
        <v>7</v>
      </c>
      <c r="B16" s="16">
        <f t="shared" si="1"/>
        <v>627552</v>
      </c>
      <c r="C16" s="19">
        <f t="shared" si="2"/>
        <v>1.7511681556129588E-2</v>
      </c>
      <c r="D16" s="16">
        <v>35836193</v>
      </c>
      <c r="E16" s="16">
        <v>32463301.66</v>
      </c>
      <c r="F16" s="7">
        <v>33708890.299999997</v>
      </c>
      <c r="G16" s="7">
        <v>29434817</v>
      </c>
      <c r="H16" s="7">
        <v>36463745</v>
      </c>
      <c r="I16" s="13"/>
    </row>
    <row r="17" spans="1:9" x14ac:dyDescent="0.35">
      <c r="A17" s="6" t="s">
        <v>8</v>
      </c>
      <c r="B17" s="16">
        <f t="shared" si="1"/>
        <v>-2012339.9099999964</v>
      </c>
      <c r="C17" s="19">
        <f t="shared" si="2"/>
        <v>-7.8606046909001304E-2</v>
      </c>
      <c r="D17" s="16">
        <v>25600319.43</v>
      </c>
      <c r="E17" s="16">
        <v>24291759.920000002</v>
      </c>
      <c r="F17" s="7">
        <v>24170266.949999999</v>
      </c>
      <c r="G17" s="7">
        <v>23925175.670000002</v>
      </c>
      <c r="H17" s="7">
        <v>23587979.520000003</v>
      </c>
      <c r="I17" s="13"/>
    </row>
    <row r="18" spans="1:9" x14ac:dyDescent="0.35">
      <c r="A18" s="6" t="s">
        <v>9</v>
      </c>
      <c r="B18" s="16">
        <f t="shared" si="1"/>
        <v>3967960.5599999987</v>
      </c>
      <c r="C18" s="19">
        <f t="shared" si="2"/>
        <v>0.35724917114644961</v>
      </c>
      <c r="D18" s="16">
        <v>11106983.25</v>
      </c>
      <c r="E18" s="16">
        <v>14618413.77</v>
      </c>
      <c r="F18" s="7">
        <v>15234850.59</v>
      </c>
      <c r="G18" s="7">
        <v>17673796.129999999</v>
      </c>
      <c r="H18" s="7">
        <v>15074943.809999999</v>
      </c>
      <c r="I18" s="13"/>
    </row>
    <row r="19" spans="1:9" x14ac:dyDescent="0.35">
      <c r="A19" s="8" t="s">
        <v>10</v>
      </c>
      <c r="B19" s="15">
        <f t="shared" si="1"/>
        <v>18044454.299999893</v>
      </c>
      <c r="C19" s="18">
        <f t="shared" si="2"/>
        <v>4.5640543010718959E-2</v>
      </c>
      <c r="D19" s="15">
        <f>SUM(D20:D32)</f>
        <v>395360201.91000003</v>
      </c>
      <c r="E19" s="15">
        <f>SUM(E20:E32)</f>
        <v>408564613.55999994</v>
      </c>
      <c r="F19" s="5">
        <f t="shared" ref="F19:H19" si="3">SUM(F20:F32)</f>
        <v>413986353.94</v>
      </c>
      <c r="G19" s="5">
        <f t="shared" si="3"/>
        <v>417460486.76999998</v>
      </c>
      <c r="H19" s="5">
        <f t="shared" si="3"/>
        <v>413404656.20999992</v>
      </c>
      <c r="I19" s="13"/>
    </row>
    <row r="20" spans="1:9" x14ac:dyDescent="0.35">
      <c r="A20" s="11" t="s">
        <v>11</v>
      </c>
      <c r="B20" s="16">
        <f t="shared" si="1"/>
        <v>5730944.9300000006</v>
      </c>
      <c r="C20" s="19">
        <f t="shared" si="2"/>
        <v>6.5895592254255719</v>
      </c>
      <c r="D20" s="16">
        <v>869700.8</v>
      </c>
      <c r="E20" s="16">
        <v>710125.82000000007</v>
      </c>
      <c r="F20" s="7">
        <v>792491.26</v>
      </c>
      <c r="G20" s="7">
        <v>2729464.55</v>
      </c>
      <c r="H20" s="7">
        <v>6600645.7300000004</v>
      </c>
      <c r="I20" s="13"/>
    </row>
    <row r="21" spans="1:9" x14ac:dyDescent="0.35">
      <c r="A21" s="11" t="s">
        <v>12</v>
      </c>
      <c r="B21" s="16">
        <f t="shared" si="1"/>
        <v>200376.68000000005</v>
      </c>
      <c r="C21" s="19">
        <f t="shared" si="2"/>
        <v>0.2944252235996645</v>
      </c>
      <c r="D21" s="16">
        <v>680569</v>
      </c>
      <c r="E21" s="16">
        <v>1061169.8799999999</v>
      </c>
      <c r="F21" s="7">
        <v>1235606.8</v>
      </c>
      <c r="G21" s="7">
        <v>1250218.1199999999</v>
      </c>
      <c r="H21" s="7">
        <v>880945.68</v>
      </c>
      <c r="I21" s="13"/>
    </row>
    <row r="22" spans="1:9" x14ac:dyDescent="0.35">
      <c r="A22" s="11" t="s">
        <v>13</v>
      </c>
      <c r="B22" s="16">
        <f t="shared" si="1"/>
        <v>170233</v>
      </c>
      <c r="C22" s="19">
        <f t="shared" si="2"/>
        <v>3.3674829878145278</v>
      </c>
      <c r="D22" s="16">
        <v>50552</v>
      </c>
      <c r="E22" s="16">
        <v>33256.160000000003</v>
      </c>
      <c r="F22" s="7">
        <v>56678.61</v>
      </c>
      <c r="G22" s="7">
        <v>80828.88</v>
      </c>
      <c r="H22" s="7">
        <v>220785</v>
      </c>
      <c r="I22" s="13"/>
    </row>
    <row r="23" spans="1:9" x14ac:dyDescent="0.35">
      <c r="A23" s="12" t="s">
        <v>14</v>
      </c>
      <c r="B23" s="16">
        <f t="shared" si="1"/>
        <v>85000</v>
      </c>
      <c r="C23" s="19">
        <f t="shared" si="2"/>
        <v>2.3025870242448869</v>
      </c>
      <c r="D23" s="16">
        <v>36915</v>
      </c>
      <c r="E23" s="16">
        <v>0</v>
      </c>
      <c r="F23" s="7">
        <v>44428.68</v>
      </c>
      <c r="G23" s="7">
        <v>43817</v>
      </c>
      <c r="H23" s="7">
        <v>121915</v>
      </c>
      <c r="I23" s="13"/>
    </row>
    <row r="24" spans="1:9" x14ac:dyDescent="0.35">
      <c r="A24" s="11" t="s">
        <v>15</v>
      </c>
      <c r="B24" s="16">
        <f t="shared" si="1"/>
        <v>1721944.65</v>
      </c>
      <c r="C24" s="19">
        <f t="shared" si="2"/>
        <v>5.3959267903998924</v>
      </c>
      <c r="D24" s="16">
        <v>319119.35000000003</v>
      </c>
      <c r="E24" s="16">
        <v>350795.18</v>
      </c>
      <c r="F24" s="7">
        <v>414928.92</v>
      </c>
      <c r="G24" s="7">
        <v>401692.43000000005</v>
      </c>
      <c r="H24" s="7">
        <v>2041064</v>
      </c>
      <c r="I24" s="13"/>
    </row>
    <row r="25" spans="1:9" x14ac:dyDescent="0.35">
      <c r="A25" s="11" t="s">
        <v>16</v>
      </c>
      <c r="B25" s="16">
        <f t="shared" si="1"/>
        <v>-46992.410000000033</v>
      </c>
      <c r="C25" s="19">
        <f t="shared" si="2"/>
        <v>-0.15323031679974219</v>
      </c>
      <c r="D25" s="16">
        <v>306678.28000000003</v>
      </c>
      <c r="E25" s="16">
        <v>374254.48</v>
      </c>
      <c r="F25" s="7">
        <v>766295.9</v>
      </c>
      <c r="G25" s="7">
        <v>582816.52</v>
      </c>
      <c r="H25" s="7">
        <v>259685.87</v>
      </c>
      <c r="I25" s="13"/>
    </row>
    <row r="26" spans="1:9" x14ac:dyDescent="0.35">
      <c r="A26" s="11" t="s">
        <v>17</v>
      </c>
      <c r="B26" s="16">
        <f t="shared" si="1"/>
        <v>-43256815</v>
      </c>
      <c r="C26" s="19">
        <f t="shared" si="2"/>
        <v>-0.12424958503514449</v>
      </c>
      <c r="D26" s="16">
        <v>348144543</v>
      </c>
      <c r="E26" s="16">
        <v>294800673</v>
      </c>
      <c r="F26" s="7">
        <v>299802033</v>
      </c>
      <c r="G26" s="7">
        <v>303462266</v>
      </c>
      <c r="H26" s="7">
        <v>304887728</v>
      </c>
      <c r="I26" s="13"/>
    </row>
    <row r="27" spans="1:9" x14ac:dyDescent="0.35">
      <c r="A27" s="11" t="s">
        <v>18</v>
      </c>
      <c r="B27" s="16">
        <f t="shared" si="1"/>
        <v>-2729554</v>
      </c>
      <c r="C27" s="19">
        <f t="shared" si="2"/>
        <v>-1</v>
      </c>
      <c r="D27" s="16">
        <v>2729554</v>
      </c>
      <c r="E27" s="16">
        <v>2644550</v>
      </c>
      <c r="F27" s="7">
        <v>2644550</v>
      </c>
      <c r="G27" s="7">
        <v>2150555</v>
      </c>
      <c r="H27" s="7">
        <v>0</v>
      </c>
      <c r="I27" s="13"/>
    </row>
    <row r="28" spans="1:9" x14ac:dyDescent="0.35">
      <c r="A28" s="11" t="s">
        <v>19</v>
      </c>
      <c r="B28" s="16">
        <f t="shared" si="1"/>
        <v>-906912.05000000016</v>
      </c>
      <c r="C28" s="19">
        <f t="shared" si="2"/>
        <v>-0.59527718255226314</v>
      </c>
      <c r="D28" s="16">
        <v>1523512.2000000002</v>
      </c>
      <c r="E28" s="16">
        <v>1570877.58</v>
      </c>
      <c r="F28" s="7">
        <v>1442149.93</v>
      </c>
      <c r="G28" s="7">
        <v>783862.05</v>
      </c>
      <c r="H28" s="7">
        <v>616600.15</v>
      </c>
      <c r="I28" s="13"/>
    </row>
    <row r="29" spans="1:9" x14ac:dyDescent="0.35">
      <c r="A29" s="11" t="s">
        <v>20</v>
      </c>
      <c r="B29" s="16">
        <f t="shared" si="1"/>
        <v>-2115035</v>
      </c>
      <c r="C29" s="19">
        <f t="shared" si="2"/>
        <v>-0.18298334922335024</v>
      </c>
      <c r="D29" s="16">
        <v>11558620</v>
      </c>
      <c r="E29" s="16">
        <v>3203247</v>
      </c>
      <c r="F29" s="7">
        <v>5607762</v>
      </c>
      <c r="G29" s="7">
        <v>8355922</v>
      </c>
      <c r="H29" s="7">
        <v>9443585</v>
      </c>
      <c r="I29" s="13"/>
    </row>
    <row r="30" spans="1:9" x14ac:dyDescent="0.35">
      <c r="A30" s="11" t="s">
        <v>21</v>
      </c>
      <c r="B30" s="16">
        <f t="shared" si="1"/>
        <v>16247876.979999999</v>
      </c>
      <c r="C30" s="19">
        <f t="shared" si="2"/>
        <v>17.679680586426645</v>
      </c>
      <c r="D30" s="16">
        <v>919014.17</v>
      </c>
      <c r="E30" s="16">
        <v>1188485.5</v>
      </c>
      <c r="F30" s="7">
        <v>1462758.96</v>
      </c>
      <c r="G30" s="7">
        <v>17151943.27</v>
      </c>
      <c r="H30" s="7">
        <v>17166891.149999999</v>
      </c>
      <c r="I30" s="13"/>
    </row>
    <row r="31" spans="1:9" x14ac:dyDescent="0.35">
      <c r="A31" s="11" t="s">
        <v>22</v>
      </c>
      <c r="B31" s="16">
        <f t="shared" si="1"/>
        <v>-4364848.5799999991</v>
      </c>
      <c r="C31" s="19">
        <f t="shared" si="2"/>
        <v>-0.84616692346155054</v>
      </c>
      <c r="D31" s="16">
        <v>5158377.6899999995</v>
      </c>
      <c r="E31" s="16">
        <v>11385132.65</v>
      </c>
      <c r="F31" s="7">
        <v>9654211.6900000013</v>
      </c>
      <c r="G31" s="7">
        <v>6310839.2699999996</v>
      </c>
      <c r="H31" s="7">
        <v>793529.11</v>
      </c>
      <c r="I31" s="13"/>
    </row>
    <row r="32" spans="1:9" x14ac:dyDescent="0.35">
      <c r="A32" s="11" t="s">
        <v>23</v>
      </c>
      <c r="B32" s="16">
        <f t="shared" si="1"/>
        <v>47308235.099999994</v>
      </c>
      <c r="C32" s="19">
        <f t="shared" si="2"/>
        <v>2.0512569865434105</v>
      </c>
      <c r="D32" s="16">
        <v>23063046.420000002</v>
      </c>
      <c r="E32" s="16">
        <v>91242046.309999987</v>
      </c>
      <c r="F32" s="7">
        <v>90062458.189999998</v>
      </c>
      <c r="G32" s="7">
        <v>74156261.680000007</v>
      </c>
      <c r="H32" s="7">
        <v>70371281.519999996</v>
      </c>
      <c r="I32" s="13"/>
    </row>
    <row r="33" spans="1:9" x14ac:dyDescent="0.35">
      <c r="A33" s="9" t="s">
        <v>24</v>
      </c>
      <c r="B33" s="15">
        <f t="shared" si="1"/>
        <v>15458151.390000015</v>
      </c>
      <c r="C33" s="18">
        <f t="shared" si="2"/>
        <v>0.10129463099842306</v>
      </c>
      <c r="D33" s="15">
        <f>SUM(D34:D43)</f>
        <v>152605831.5</v>
      </c>
      <c r="E33" s="15">
        <f>SUM(E34:E43)</f>
        <v>154220787.81</v>
      </c>
      <c r="F33" s="5">
        <f t="shared" ref="F33:H33" si="4">SUM(F34:F43)</f>
        <v>158650692.96000001</v>
      </c>
      <c r="G33" s="5">
        <f t="shared" si="4"/>
        <v>163354379.03</v>
      </c>
      <c r="H33" s="5">
        <f t="shared" si="4"/>
        <v>168063982.89000002</v>
      </c>
      <c r="I33" s="13"/>
    </row>
    <row r="34" spans="1:9" x14ac:dyDescent="0.35">
      <c r="A34" s="11" t="s">
        <v>25</v>
      </c>
      <c r="B34" s="17">
        <f t="shared" si="1"/>
        <v>1409132.5299999937</v>
      </c>
      <c r="C34" s="21">
        <f t="shared" si="2"/>
        <v>3.1023262286032027E-2</v>
      </c>
      <c r="D34" s="17">
        <v>45421803.710000001</v>
      </c>
      <c r="E34" s="17">
        <v>45430236</v>
      </c>
      <c r="F34" s="14">
        <v>45934059.780000001</v>
      </c>
      <c r="G34" s="14">
        <v>46054621.670000002</v>
      </c>
      <c r="H34" s="14">
        <v>46830936.239999995</v>
      </c>
      <c r="I34" s="13"/>
    </row>
    <row r="35" spans="1:9" x14ac:dyDescent="0.35">
      <c r="A35" s="11" t="s">
        <v>26</v>
      </c>
      <c r="B35" s="17">
        <f t="shared" si="1"/>
        <v>-644771</v>
      </c>
      <c r="C35" s="21">
        <f t="shared" si="2"/>
        <v>-6.6708444087987928E-2</v>
      </c>
      <c r="D35" s="17">
        <v>9665508</v>
      </c>
      <c r="E35" s="17">
        <v>9663872</v>
      </c>
      <c r="F35" s="14">
        <v>9662863</v>
      </c>
      <c r="G35" s="14">
        <v>9156895</v>
      </c>
      <c r="H35" s="14">
        <v>9020737</v>
      </c>
      <c r="I35" s="13"/>
    </row>
    <row r="36" spans="1:9" x14ac:dyDescent="0.35">
      <c r="A36" s="10" t="s">
        <v>27</v>
      </c>
      <c r="B36" s="17">
        <f t="shared" si="1"/>
        <v>0</v>
      </c>
      <c r="C36" s="21">
        <v>0</v>
      </c>
      <c r="D36" s="17">
        <v>0</v>
      </c>
      <c r="E36" s="17">
        <v>0</v>
      </c>
      <c r="F36" s="17">
        <v>0</v>
      </c>
      <c r="G36" s="14">
        <v>0</v>
      </c>
      <c r="H36" s="14">
        <v>0</v>
      </c>
      <c r="I36" s="13"/>
    </row>
    <row r="37" spans="1:9" x14ac:dyDescent="0.35">
      <c r="A37" s="10" t="s">
        <v>28</v>
      </c>
      <c r="B37" s="17">
        <f t="shared" si="1"/>
        <v>0</v>
      </c>
      <c r="C37" s="21">
        <v>0</v>
      </c>
      <c r="D37" s="17">
        <v>0</v>
      </c>
      <c r="E37" s="17">
        <v>0</v>
      </c>
      <c r="F37" s="17">
        <v>0</v>
      </c>
      <c r="G37" s="14">
        <v>0</v>
      </c>
      <c r="H37" s="14">
        <v>0</v>
      </c>
      <c r="I37" s="13"/>
    </row>
    <row r="38" spans="1:9" x14ac:dyDescent="0.35">
      <c r="A38" s="10" t="s">
        <v>29</v>
      </c>
      <c r="B38" s="17">
        <f t="shared" si="1"/>
        <v>14923760.450000003</v>
      </c>
      <c r="C38" s="21">
        <f t="shared" si="2"/>
        <v>0.18821894738227685</v>
      </c>
      <c r="D38" s="17">
        <v>79289363.040000007</v>
      </c>
      <c r="E38" s="17">
        <v>89117663.25999999</v>
      </c>
      <c r="F38" s="14">
        <v>88649148.060000002</v>
      </c>
      <c r="G38" s="14">
        <v>94495358.590000004</v>
      </c>
      <c r="H38" s="14">
        <v>94213123.49000001</v>
      </c>
      <c r="I38" s="13"/>
    </row>
    <row r="39" spans="1:9" x14ac:dyDescent="0.35">
      <c r="A39" s="10" t="s">
        <v>30</v>
      </c>
      <c r="B39" s="17">
        <f t="shared" si="1"/>
        <v>-47938</v>
      </c>
      <c r="C39" s="21">
        <f t="shared" si="2"/>
        <v>-1</v>
      </c>
      <c r="D39" s="17">
        <v>47938</v>
      </c>
      <c r="E39" s="17">
        <v>0</v>
      </c>
      <c r="F39" s="17">
        <v>0</v>
      </c>
      <c r="G39" s="14">
        <v>0</v>
      </c>
      <c r="H39" s="14">
        <v>0</v>
      </c>
      <c r="I39" s="13"/>
    </row>
    <row r="40" spans="1:9" x14ac:dyDescent="0.35">
      <c r="A40" s="10" t="s">
        <v>31</v>
      </c>
      <c r="B40" s="17">
        <f t="shared" si="1"/>
        <v>-220578.59000000358</v>
      </c>
      <c r="C40" s="21">
        <f t="shared" si="2"/>
        <v>-1.3921239004502817E-2</v>
      </c>
      <c r="D40" s="17">
        <v>15844752.750000002</v>
      </c>
      <c r="E40" s="17">
        <v>7642755.5500000007</v>
      </c>
      <c r="F40" s="14">
        <v>11793284.120000001</v>
      </c>
      <c r="G40" s="14">
        <v>11289166.77</v>
      </c>
      <c r="H40" s="14">
        <v>15624174.159999998</v>
      </c>
      <c r="I40" s="13"/>
    </row>
    <row r="41" spans="1:9" x14ac:dyDescent="0.35">
      <c r="A41" s="10" t="s">
        <v>32</v>
      </c>
      <c r="B41" s="17">
        <f t="shared" si="1"/>
        <v>59155</v>
      </c>
      <c r="C41" s="21">
        <f t="shared" si="2"/>
        <v>3.8861516226514254</v>
      </c>
      <c r="D41" s="17">
        <v>15222</v>
      </c>
      <c r="E41" s="17">
        <v>45015</v>
      </c>
      <c r="F41" s="14">
        <v>290095</v>
      </c>
      <c r="G41" s="14">
        <v>37003</v>
      </c>
      <c r="H41" s="14">
        <v>74377</v>
      </c>
      <c r="I41" s="13"/>
    </row>
    <row r="42" spans="1:9" x14ac:dyDescent="0.35">
      <c r="A42" s="10" t="s">
        <v>33</v>
      </c>
      <c r="B42" s="17">
        <f t="shared" si="1"/>
        <v>-20599</v>
      </c>
      <c r="C42" s="21">
        <f t="shared" si="2"/>
        <v>-8.9162738554368071E-3</v>
      </c>
      <c r="D42" s="17">
        <v>2310270</v>
      </c>
      <c r="E42" s="17">
        <v>2310270</v>
      </c>
      <c r="F42" s="14">
        <v>2310270</v>
      </c>
      <c r="G42" s="14">
        <v>2310270</v>
      </c>
      <c r="H42" s="14">
        <v>2289671</v>
      </c>
      <c r="I42" s="13"/>
    </row>
    <row r="43" spans="1:9" x14ac:dyDescent="0.35">
      <c r="A43" s="10" t="s">
        <v>34</v>
      </c>
      <c r="B43" s="17">
        <f t="shared" si="1"/>
        <v>-10</v>
      </c>
      <c r="C43" s="21">
        <f t="shared" si="2"/>
        <v>-9.1124476034265545E-4</v>
      </c>
      <c r="D43" s="17">
        <v>10974</v>
      </c>
      <c r="E43" s="17">
        <v>10976</v>
      </c>
      <c r="F43" s="14">
        <v>10973</v>
      </c>
      <c r="G43" s="14">
        <v>11064</v>
      </c>
      <c r="H43" s="14">
        <v>10964</v>
      </c>
      <c r="I43" s="13"/>
    </row>
    <row r="44" spans="1:9" x14ac:dyDescent="0.35">
      <c r="A44" s="4" t="s">
        <v>35</v>
      </c>
      <c r="B44" s="15">
        <f t="shared" si="1"/>
        <v>33502605.689999819</v>
      </c>
      <c r="C44" s="18">
        <f t="shared" si="2"/>
        <v>6.1139931395952862E-2</v>
      </c>
      <c r="D44" s="15">
        <f>D19+D33</f>
        <v>547966033.41000009</v>
      </c>
      <c r="E44" s="15">
        <f t="shared" ref="E44:H44" si="5">E19+E33</f>
        <v>562785401.36999989</v>
      </c>
      <c r="F44" s="5">
        <f t="shared" si="5"/>
        <v>572637046.89999998</v>
      </c>
      <c r="G44" s="5">
        <f t="shared" si="5"/>
        <v>580814865.79999995</v>
      </c>
      <c r="H44" s="5">
        <f t="shared" si="5"/>
        <v>581468639.0999999</v>
      </c>
      <c r="I44" s="13"/>
    </row>
    <row r="45" spans="1:9" x14ac:dyDescent="0.35">
      <c r="D45" s="22"/>
      <c r="E45" s="22"/>
      <c r="F45" s="22"/>
    </row>
    <row r="46" spans="1:9" x14ac:dyDescent="0.35">
      <c r="D46" s="24"/>
      <c r="E46" s="24"/>
    </row>
    <row r="47" spans="1:9" ht="99.75" customHeight="1" x14ac:dyDescent="0.35">
      <c r="A47" s="28" t="s">
        <v>36</v>
      </c>
      <c r="B47" s="28"/>
      <c r="C47" s="28"/>
      <c r="D47" s="28"/>
      <c r="E47" s="28"/>
      <c r="F47" s="28"/>
      <c r="G47" s="28"/>
      <c r="H47" s="28"/>
    </row>
  </sheetData>
  <mergeCells count="6">
    <mergeCell ref="E8:H8"/>
    <mergeCell ref="A2:H6"/>
    <mergeCell ref="A47:H47"/>
    <mergeCell ref="A8:A9"/>
    <mergeCell ref="B8:B9"/>
    <mergeCell ref="C8:C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dcterms:created xsi:type="dcterms:W3CDTF">2019-01-11T15:00:31Z</dcterms:created>
  <dcterms:modified xsi:type="dcterms:W3CDTF">2021-03-04T16:00:45Z</dcterms:modified>
</cp:coreProperties>
</file>