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Acumulado" sheetId="1" r:id="rId1"/>
  </sheets>
  <externalReferences>
    <externalReference r:id="rId4"/>
  </externalReferences>
  <definedNames>
    <definedName name="_xlnm.Print_Area" localSheetId="0">'Acumulado'!$B$1:$K$26</definedName>
  </definedNames>
  <calcPr fullCalcOnLoad="1"/>
</workbook>
</file>

<file path=xl/sharedStrings.xml><?xml version="1.0" encoding="utf-8"?>
<sst xmlns="http://schemas.openxmlformats.org/spreadsheetml/2006/main" count="48" uniqueCount="34">
  <si>
    <t>SUPERINTENDENCIA DE BANCOS</t>
  </si>
  <si>
    <t>FONDO ESPECIAL DE COMPENSACIÓN DE INTERESES</t>
  </si>
  <si>
    <t>DEL 1 DE ENERO A 31 DE DICIEMBRE DE 2007</t>
  </si>
  <si>
    <t>BANCOS OBJETOS DE REEMBOLSO POR DESCUENTO EN LA TASA DE INTERÉS</t>
  </si>
  <si>
    <t>(En Miles de Balboas)</t>
  </si>
  <si>
    <t>BANCOS SOLICITANTES</t>
  </si>
  <si>
    <t>AGRICULTURA</t>
  </si>
  <si>
    <t>GANADERIA</t>
  </si>
  <si>
    <t>AVICULTURA</t>
  </si>
  <si>
    <t>ACUICULTURA</t>
  </si>
  <si>
    <t>SILVICULTURA</t>
  </si>
  <si>
    <t>APICULTURA</t>
  </si>
  <si>
    <t>REC. DE SAL</t>
  </si>
  <si>
    <t>AGROINDUSTRIA</t>
  </si>
  <si>
    <t>TOTAL</t>
  </si>
  <si>
    <t>Banco Nacional</t>
  </si>
  <si>
    <t xml:space="preserve">GRÁFICA 1 </t>
  </si>
  <si>
    <t>Banistmo</t>
  </si>
  <si>
    <t>Global Bank Corp.</t>
  </si>
  <si>
    <t>B. D. A.</t>
  </si>
  <si>
    <t>BBVA</t>
  </si>
  <si>
    <t>Multicredit Bank Inc.</t>
  </si>
  <si>
    <t>Banco Cuscatlán</t>
  </si>
  <si>
    <t>Banco General</t>
  </si>
  <si>
    <t>Banco Continental</t>
  </si>
  <si>
    <t>Bac Intl Bank</t>
  </si>
  <si>
    <t>Banco Universal</t>
  </si>
  <si>
    <t>Credicorp Bank</t>
  </si>
  <si>
    <t>Metrobank</t>
  </si>
  <si>
    <t>Citibank</t>
  </si>
  <si>
    <t>Towerbank Int. Bank</t>
  </si>
  <si>
    <t>Bancafé Panamá</t>
  </si>
  <si>
    <t>PORCENTAJES</t>
  </si>
  <si>
    <t>VER DATOS</t>
  </si>
</sst>
</file>

<file path=xl/styles.xml><?xml version="1.0" encoding="utf-8"?>
<styleSheet xmlns="http://schemas.openxmlformats.org/spreadsheetml/2006/main">
  <numFmts count="16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,"/>
    <numFmt numFmtId="168" formatCode="mmm"/>
    <numFmt numFmtId="169" formatCode="mmm\-yyyy"/>
    <numFmt numFmtId="170" formatCode="0.0%"/>
    <numFmt numFmtId="171" formatCode="_-* #,##0.00\ _p_t_a_-;\-* #,##0.00\ _p_t_a_-;_-* &quot;-&quot;\ _p_t_a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Times New Roman"/>
      <family val="1"/>
    </font>
    <font>
      <sz val="9"/>
      <color indexed="18"/>
      <name val="Times New Roman"/>
      <family val="1"/>
    </font>
    <font>
      <b/>
      <sz val="11"/>
      <color indexed="18"/>
      <name val="Arial"/>
      <family val="2"/>
    </font>
    <font>
      <u val="single"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.75"/>
      <color indexed="18"/>
      <name val="Arial"/>
      <family val="2"/>
    </font>
    <font>
      <b/>
      <sz val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.75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color indexed="18"/>
      <name val="Arial"/>
      <family val="2"/>
    </font>
    <font>
      <b/>
      <sz val="8.75"/>
      <name val="Arial"/>
      <family val="2"/>
    </font>
    <font>
      <sz val="9.5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43" fontId="3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3" fontId="1" fillId="3" borderId="1" xfId="15" applyNumberFormat="1" applyFont="1" applyFill="1" applyBorder="1" applyAlignment="1">
      <alignment horizontal="center" vertical="center" wrapText="1"/>
    </xf>
    <xf numFmtId="43" fontId="1" fillId="3" borderId="1" xfId="15" applyNumberForma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3" fontId="1" fillId="2" borderId="0" xfId="15" applyNumberFormat="1" applyFill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12" fillId="0" borderId="3" xfId="15" applyNumberFormat="1" applyFont="1" applyFill="1" applyBorder="1" applyAlignment="1">
      <alignment horizontal="center" vertical="center" wrapText="1"/>
    </xf>
    <xf numFmtId="0" fontId="13" fillId="2" borderId="0" xfId="15" applyFont="1" applyFill="1" applyAlignment="1">
      <alignment/>
    </xf>
    <xf numFmtId="43" fontId="13" fillId="2" borderId="0" xfId="15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170" fontId="8" fillId="2" borderId="0" xfId="21" applyNumberFormat="1" applyFont="1" applyFill="1" applyAlignment="1">
      <alignment horizontal="center"/>
    </xf>
    <xf numFmtId="170" fontId="9" fillId="2" borderId="0" xfId="0" applyNumberFormat="1" applyFont="1" applyFill="1" applyAlignment="1">
      <alignment horizontal="center"/>
    </xf>
    <xf numFmtId="0" fontId="3" fillId="2" borderId="0" xfId="0" applyFont="1" applyFill="1" applyAlignment="1" applyProtection="1">
      <alignment/>
      <protection/>
    </xf>
    <xf numFmtId="43" fontId="3" fillId="2" borderId="0" xfId="0" applyNumberFormat="1" applyFont="1" applyFill="1" applyAlignment="1" applyProtection="1">
      <alignment/>
      <protection/>
    </xf>
    <xf numFmtId="43" fontId="14" fillId="4" borderId="4" xfId="15" applyNumberFormat="1" applyFont="1" applyFill="1" applyBorder="1" applyAlignment="1" applyProtection="1">
      <alignment horizontal="left" vertical="center" wrapText="1"/>
      <protection/>
    </xf>
    <xf numFmtId="43" fontId="14" fillId="2" borderId="0" xfId="0" applyNumberFormat="1" applyFont="1" applyFill="1" applyAlignment="1">
      <alignment/>
    </xf>
    <xf numFmtId="43" fontId="3" fillId="4" borderId="4" xfId="15" applyNumberFormat="1" applyFont="1" applyFill="1" applyBorder="1" applyAlignment="1" applyProtection="1">
      <alignment horizontal="center" vertical="center" wrapText="1"/>
      <protection/>
    </xf>
    <xf numFmtId="43" fontId="1" fillId="4" borderId="5" xfId="15" applyNumberFormat="1" applyFont="1" applyFill="1" applyBorder="1" applyAlignment="1" applyProtection="1">
      <alignment horizontal="center" vertical="center" wrapText="1"/>
      <protection/>
    </xf>
    <xf numFmtId="43" fontId="1" fillId="4" borderId="6" xfId="15" applyNumberForma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/>
    </xf>
    <xf numFmtId="167" fontId="28" fillId="2" borderId="0" xfId="17" applyNumberFormat="1" applyFont="1" applyFill="1" applyAlignment="1">
      <alignment horizontal="center"/>
    </xf>
    <xf numFmtId="0" fontId="28" fillId="2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2"/>
          <c:w val="0.785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'[1]Totales'!$B$14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'[1]Totales'!$B$15:$B$26</c:f>
              <c:numCache>
                <c:ptCount val="12"/>
                <c:pt idx="0">
                  <c:v>473706.5299999999</c:v>
                </c:pt>
                <c:pt idx="1">
                  <c:v>509820.76</c:v>
                </c:pt>
                <c:pt idx="2">
                  <c:v>442567.12000000005</c:v>
                </c:pt>
                <c:pt idx="3">
                  <c:v>574098.2000000001</c:v>
                </c:pt>
                <c:pt idx="4">
                  <c:v>480773.32000000007</c:v>
                </c:pt>
                <c:pt idx="5">
                  <c:v>461769.24</c:v>
                </c:pt>
                <c:pt idx="6">
                  <c:v>478266.55</c:v>
                </c:pt>
                <c:pt idx="7">
                  <c:v>458780.07000000007</c:v>
                </c:pt>
                <c:pt idx="8">
                  <c:v>484032.23999999993</c:v>
                </c:pt>
                <c:pt idx="9">
                  <c:v>491658.7300000001</c:v>
                </c:pt>
                <c:pt idx="10">
                  <c:v>566956.3999999999</c:v>
                </c:pt>
                <c:pt idx="11">
                  <c:v>755484.7900000002</c:v>
                </c:pt>
              </c:numCache>
            </c:numRef>
          </c:val>
        </c:ser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ESCUENTO EN LA TASA DE INTERES DESEMBOLSADO POR 
LA SUPERINTENDENCIA A BANCOS PRIVADOS Y OFICIALES  
DETALLE POR RUBROS 
(En Miles de Balboas)</a:t>
            </a:r>
          </a:p>
        </c:rich>
      </c:tx>
      <c:layout>
        <c:manualLayout>
          <c:xMode val="factor"/>
          <c:yMode val="factor"/>
          <c:x val="-0.00625"/>
          <c:y val="0.0655"/>
        </c:manualLayout>
      </c:layout>
      <c:spPr>
        <a:noFill/>
        <a:ln>
          <a:noFill/>
        </a:ln>
      </c:spPr>
    </c:title>
    <c:view3D>
      <c:rotX val="30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0975"/>
          <c:y val="0.30225"/>
          <c:w val="0.581"/>
          <c:h val="0.598"/>
        </c:manualLayout>
      </c:layout>
      <c:pie3DChart>
        <c:varyColors val="1"/>
        <c:ser>
          <c:idx val="0"/>
          <c:order val="0"/>
          <c:tx>
            <c:strRef>
              <c:f>Acumulado!$Q$8:$Q$15</c:f>
              <c:strCache>
                <c:ptCount val="1"/>
                <c:pt idx="0">
                  <c:v>AGRICULTURA GANADERIA AVICULTURA ACUICULTURA SILVICULTURA APICULTURA REC. DE SAL AGROINDUSTRIA</c:v>
                </c:pt>
              </c:strCache>
            </c:strRef>
          </c:tx>
          <c:spPr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Acumulado!$Q$8:$Q$15</c:f>
              <c:strCache/>
            </c:strRef>
          </c:cat>
          <c:val>
            <c:numRef>
              <c:f>Acumulado!$R$8:$R$15</c:f>
              <c:numCache/>
            </c:numRef>
          </c:val>
        </c:ser>
        <c:ser>
          <c:idx val="1"/>
          <c:order val="1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Acumulado!$Q$8:$Q$15</c:f>
              <c:strCache/>
            </c:strRef>
          </c:cat>
          <c:val>
            <c:numRef>
              <c:f>Acumulado!$R$8:$R$15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"/>
          <c:y val="0.23025"/>
          <c:w val="0.1725"/>
          <c:h val="0.5567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2"/>
          <c:w val="0.78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'[1]Totales'!$C$14</c:f>
              <c:strCache>
                <c:ptCount val="1"/>
                <c:pt idx="0">
                  <c:v>Ganaderia</c:v>
                </c:pt>
              </c:strCache>
            </c:strRef>
          </c:tx>
          <c:spPr>
            <a:solidFill>
              <a:srgbClr val="FF0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'[1]Totales'!$C$15:$C$26</c:f>
              <c:numCache>
                <c:ptCount val="12"/>
                <c:pt idx="0">
                  <c:v>681340.7299999999</c:v>
                </c:pt>
                <c:pt idx="1">
                  <c:v>770472.66</c:v>
                </c:pt>
                <c:pt idx="2">
                  <c:v>689097.73</c:v>
                </c:pt>
                <c:pt idx="3">
                  <c:v>704133.1199999999</c:v>
                </c:pt>
                <c:pt idx="4">
                  <c:v>636305.0100000001</c:v>
                </c:pt>
                <c:pt idx="5">
                  <c:v>686709.28</c:v>
                </c:pt>
                <c:pt idx="6">
                  <c:v>717708.65</c:v>
                </c:pt>
                <c:pt idx="7">
                  <c:v>747068.6499999999</c:v>
                </c:pt>
                <c:pt idx="8">
                  <c:v>764290.52</c:v>
                </c:pt>
                <c:pt idx="9">
                  <c:v>704956.11</c:v>
                </c:pt>
                <c:pt idx="10">
                  <c:v>764379.6000000001</c:v>
                </c:pt>
                <c:pt idx="11">
                  <c:v>758054.59</c:v>
                </c:pt>
              </c:numCache>
            </c:numRef>
          </c:val>
        </c:ser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2"/>
          <c:w val="0.785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'[1]Totales'!$D$14</c:f>
              <c:strCache>
                <c:ptCount val="1"/>
                <c:pt idx="0">
                  <c:v>Avicultura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'[1]Totales'!$D$15:$D$26</c:f>
              <c:numCache>
                <c:ptCount val="12"/>
                <c:pt idx="0">
                  <c:v>14562.160000000002</c:v>
                </c:pt>
                <c:pt idx="1">
                  <c:v>19441.24</c:v>
                </c:pt>
                <c:pt idx="2">
                  <c:v>11575.789999999999</c:v>
                </c:pt>
                <c:pt idx="3">
                  <c:v>18799.01</c:v>
                </c:pt>
                <c:pt idx="4">
                  <c:v>9619.220000000001</c:v>
                </c:pt>
                <c:pt idx="5">
                  <c:v>71251.83</c:v>
                </c:pt>
                <c:pt idx="6">
                  <c:v>12043.14</c:v>
                </c:pt>
                <c:pt idx="7">
                  <c:v>18970.91</c:v>
                </c:pt>
                <c:pt idx="8">
                  <c:v>11864.079999999998</c:v>
                </c:pt>
                <c:pt idx="9">
                  <c:v>11455</c:v>
                </c:pt>
                <c:pt idx="10">
                  <c:v>4814.74</c:v>
                </c:pt>
                <c:pt idx="11">
                  <c:v>14745.309999999998</c:v>
                </c:pt>
              </c:numCache>
            </c:numRef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2"/>
          <c:w val="0.78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'[1]Totales'!$E$14</c:f>
              <c:strCache>
                <c:ptCount val="1"/>
                <c:pt idx="0">
                  <c:v>Acuicultura</c:v>
                </c:pt>
              </c:strCache>
            </c:strRef>
          </c:tx>
          <c:spPr>
            <a:solidFill>
              <a:srgbClr val="00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'[1]Totales'!$E$15:$E$26</c:f>
              <c:numCache>
                <c:ptCount val="12"/>
                <c:pt idx="0">
                  <c:v>25688.7</c:v>
                </c:pt>
                <c:pt idx="1">
                  <c:v>13099.63</c:v>
                </c:pt>
                <c:pt idx="2">
                  <c:v>13730.88</c:v>
                </c:pt>
                <c:pt idx="3">
                  <c:v>13035.63</c:v>
                </c:pt>
                <c:pt idx="4">
                  <c:v>11988.97</c:v>
                </c:pt>
                <c:pt idx="5">
                  <c:v>13259.76</c:v>
                </c:pt>
                <c:pt idx="6">
                  <c:v>14357.51</c:v>
                </c:pt>
                <c:pt idx="7">
                  <c:v>15006.919999999998</c:v>
                </c:pt>
                <c:pt idx="8">
                  <c:v>14219.8</c:v>
                </c:pt>
                <c:pt idx="9">
                  <c:v>13613.059999999998</c:v>
                </c:pt>
                <c:pt idx="10">
                  <c:v>12664.189999999999</c:v>
                </c:pt>
                <c:pt idx="11">
                  <c:v>11795.769999999999</c:v>
                </c:pt>
              </c:numCache>
            </c:numRef>
          </c:val>
        </c:ser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65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2"/>
          <c:w val="0.78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'[1]Totales'!$F$14</c:f>
              <c:strCache>
                <c:ptCount val="1"/>
                <c:pt idx="0">
                  <c:v>Silvicultura</c:v>
                </c:pt>
              </c:strCache>
            </c:strRef>
          </c:tx>
          <c:spPr>
            <a:solidFill>
              <a:srgbClr val="FF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'[1]Totales'!$F$15:$F$26</c:f>
              <c:numCache>
                <c:ptCount val="12"/>
                <c:pt idx="0">
                  <c:v>58706.079999999994</c:v>
                </c:pt>
                <c:pt idx="1">
                  <c:v>64851.94</c:v>
                </c:pt>
                <c:pt idx="2">
                  <c:v>51494.92999999999</c:v>
                </c:pt>
                <c:pt idx="3">
                  <c:v>48369.92</c:v>
                </c:pt>
                <c:pt idx="4">
                  <c:v>6560.0599999999995</c:v>
                </c:pt>
                <c:pt idx="5">
                  <c:v>4781.84</c:v>
                </c:pt>
                <c:pt idx="6">
                  <c:v>4866.669999999999</c:v>
                </c:pt>
                <c:pt idx="7">
                  <c:v>4237.37</c:v>
                </c:pt>
                <c:pt idx="8">
                  <c:v>4823.82</c:v>
                </c:pt>
                <c:pt idx="9">
                  <c:v>3751.06</c:v>
                </c:pt>
                <c:pt idx="10">
                  <c:v>2692.31</c:v>
                </c:pt>
                <c:pt idx="11">
                  <c:v>5057.76</c:v>
                </c:pt>
              </c:numCache>
            </c:numRef>
          </c:val>
        </c:ser>
        <c:axId val="6524408"/>
        <c:axId val="58719673"/>
      </c:barChart>
      <c:catAx>
        <c:axId val="6524408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52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0.05625</cdr:y>
    </cdr:from>
    <cdr:to>
      <cdr:x>0.963</cdr:x>
      <cdr:y>0.2165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496425" y="352425"/>
          <a:ext cx="1400175" cy="1028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0.00475</cdr:x>
      <cdr:y>0.02575</cdr:y>
    </cdr:from>
    <cdr:to>
      <cdr:x>0.9845</cdr:x>
      <cdr:y>0.9775</cdr:y>
    </cdr:to>
    <cdr:sp>
      <cdr:nvSpPr>
        <cdr:cNvPr id="2" name="Rectangle 2"/>
        <cdr:cNvSpPr>
          <a:spLocks/>
        </cdr:cNvSpPr>
      </cdr:nvSpPr>
      <cdr:spPr>
        <a:xfrm>
          <a:off x="47625" y="161925"/>
          <a:ext cx="11087100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0.03675</cdr:y>
    </cdr:from>
    <cdr:to>
      <cdr:x>0.9655</cdr:x>
      <cdr:y>0.23125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210675" y="228600"/>
          <a:ext cx="1628775" cy="1219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0.0115</cdr:x>
      <cdr:y>0.01675</cdr:y>
    </cdr:from>
    <cdr:to>
      <cdr:x>0.9855</cdr:x>
      <cdr:y>0.98675</cdr:y>
    </cdr:to>
    <cdr:sp>
      <cdr:nvSpPr>
        <cdr:cNvPr id="2" name="Rectangle 2"/>
        <cdr:cNvSpPr>
          <a:spLocks/>
        </cdr:cNvSpPr>
      </cdr:nvSpPr>
      <cdr:spPr>
        <a:xfrm>
          <a:off x="123825" y="104775"/>
          <a:ext cx="10944225" cy="6076950"/>
        </a:xfrm>
        <a:prstGeom prst="rect">
          <a:avLst/>
        </a:prstGeom>
        <a:noFill/>
        <a:ln w="76200" cmpd="thinThick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0.05675</cdr:y>
    </cdr:from>
    <cdr:to>
      <cdr:x>0.96375</cdr:x>
      <cdr:y>0.216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496425" y="361950"/>
          <a:ext cx="1409700" cy="1019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0.00475</cdr:x>
      <cdr:y>0.025</cdr:y>
    </cdr:from>
    <cdr:to>
      <cdr:x>0.9845</cdr:x>
      <cdr:y>0.97725</cdr:y>
    </cdr:to>
    <cdr:sp>
      <cdr:nvSpPr>
        <cdr:cNvPr id="2" name="Rectangle 2"/>
        <cdr:cNvSpPr>
          <a:spLocks/>
        </cdr:cNvSpPr>
      </cdr:nvSpPr>
      <cdr:spPr>
        <a:xfrm>
          <a:off x="47625" y="152400"/>
          <a:ext cx="11087100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0.05625</cdr:y>
    </cdr:from>
    <cdr:to>
      <cdr:x>0.96375</cdr:x>
      <cdr:y>0.2165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05950" y="352425"/>
          <a:ext cx="1390650" cy="1028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0.0045</cdr:x>
      <cdr:y>0.02575</cdr:y>
    </cdr:from>
    <cdr:to>
      <cdr:x>0.9845</cdr:x>
      <cdr:y>0.9775</cdr:y>
    </cdr:to>
    <cdr:sp>
      <cdr:nvSpPr>
        <cdr:cNvPr id="2" name="Rectangle 2"/>
        <cdr:cNvSpPr>
          <a:spLocks/>
        </cdr:cNvSpPr>
      </cdr:nvSpPr>
      <cdr:spPr>
        <a:xfrm>
          <a:off x="47625" y="161925"/>
          <a:ext cx="11087100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0.056</cdr:y>
    </cdr:from>
    <cdr:to>
      <cdr:x>0.96375</cdr:x>
      <cdr:y>0.216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05950" y="352425"/>
          <a:ext cx="1390650" cy="1028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0.0055</cdr:x>
      <cdr:y>0.0255</cdr:y>
    </cdr:from>
    <cdr:to>
      <cdr:x>0.9845</cdr:x>
      <cdr:y>0.9765</cdr:y>
    </cdr:to>
    <cdr:sp>
      <cdr:nvSpPr>
        <cdr:cNvPr id="2" name="Rectangle 2"/>
        <cdr:cNvSpPr>
          <a:spLocks/>
        </cdr:cNvSpPr>
      </cdr:nvSpPr>
      <cdr:spPr>
        <a:xfrm>
          <a:off x="57150" y="161925"/>
          <a:ext cx="11077575" cy="6086475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0.056</cdr:y>
    </cdr:from>
    <cdr:to>
      <cdr:x>0.96375</cdr:x>
      <cdr:y>0.216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05950" y="352425"/>
          <a:ext cx="1390650" cy="1028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0.0045</cdr:x>
      <cdr:y>0.0255</cdr:y>
    </cdr:from>
    <cdr:to>
      <cdr:x>0.9845</cdr:x>
      <cdr:y>0.9765</cdr:y>
    </cdr:to>
    <cdr:sp>
      <cdr:nvSpPr>
        <cdr:cNvPr id="2" name="Rectangle 2"/>
        <cdr:cNvSpPr>
          <a:spLocks/>
        </cdr:cNvSpPr>
      </cdr:nvSpPr>
      <cdr:spPr>
        <a:xfrm>
          <a:off x="47625" y="161925"/>
          <a:ext cx="11087100" cy="6086475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106</xdr:row>
      <xdr:rowOff>123825</xdr:rowOff>
    </xdr:from>
    <xdr:to>
      <xdr:col>10</xdr:col>
      <xdr:colOff>952500</xdr:colOff>
      <xdr:row>146</xdr:row>
      <xdr:rowOff>47625</xdr:rowOff>
    </xdr:to>
    <xdr:graphicFrame>
      <xdr:nvGraphicFramePr>
        <xdr:cNvPr id="1" name="Chart 1"/>
        <xdr:cNvGraphicFramePr/>
      </xdr:nvGraphicFramePr>
      <xdr:xfrm>
        <a:off x="495300" y="20650200"/>
        <a:ext cx="11315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0</xdr:row>
      <xdr:rowOff>76200</xdr:rowOff>
    </xdr:from>
    <xdr:to>
      <xdr:col>10</xdr:col>
      <xdr:colOff>828675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762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47</xdr:row>
      <xdr:rowOff>0</xdr:rowOff>
    </xdr:from>
    <xdr:to>
      <xdr:col>10</xdr:col>
      <xdr:colOff>800100</xdr:colOff>
      <xdr:row>85</xdr:row>
      <xdr:rowOff>114300</xdr:rowOff>
    </xdr:to>
    <xdr:graphicFrame>
      <xdr:nvGraphicFramePr>
        <xdr:cNvPr id="3" name="Chart 3"/>
        <xdr:cNvGraphicFramePr/>
      </xdr:nvGraphicFramePr>
      <xdr:xfrm>
        <a:off x="419100" y="10868025"/>
        <a:ext cx="11239500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152</xdr:row>
      <xdr:rowOff>123825</xdr:rowOff>
    </xdr:from>
    <xdr:to>
      <xdr:col>10</xdr:col>
      <xdr:colOff>952500</xdr:colOff>
      <xdr:row>192</xdr:row>
      <xdr:rowOff>47625</xdr:rowOff>
    </xdr:to>
    <xdr:graphicFrame>
      <xdr:nvGraphicFramePr>
        <xdr:cNvPr id="4" name="Chart 4"/>
        <xdr:cNvGraphicFramePr/>
      </xdr:nvGraphicFramePr>
      <xdr:xfrm>
        <a:off x="495300" y="28165425"/>
        <a:ext cx="113157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200</xdr:row>
      <xdr:rowOff>123825</xdr:rowOff>
    </xdr:from>
    <xdr:to>
      <xdr:col>10</xdr:col>
      <xdr:colOff>952500</xdr:colOff>
      <xdr:row>240</xdr:row>
      <xdr:rowOff>47625</xdr:rowOff>
    </xdr:to>
    <xdr:graphicFrame>
      <xdr:nvGraphicFramePr>
        <xdr:cNvPr id="5" name="Chart 5"/>
        <xdr:cNvGraphicFramePr/>
      </xdr:nvGraphicFramePr>
      <xdr:xfrm>
        <a:off x="495300" y="35956875"/>
        <a:ext cx="11315700" cy="640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352425</xdr:colOff>
      <xdr:row>248</xdr:row>
      <xdr:rowOff>123825</xdr:rowOff>
    </xdr:from>
    <xdr:to>
      <xdr:col>10</xdr:col>
      <xdr:colOff>952500</xdr:colOff>
      <xdr:row>288</xdr:row>
      <xdr:rowOff>47625</xdr:rowOff>
    </xdr:to>
    <xdr:graphicFrame>
      <xdr:nvGraphicFramePr>
        <xdr:cNvPr id="6" name="Chart 6"/>
        <xdr:cNvGraphicFramePr/>
      </xdr:nvGraphicFramePr>
      <xdr:xfrm>
        <a:off x="495300" y="43748325"/>
        <a:ext cx="11315700" cy="640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352425</xdr:colOff>
      <xdr:row>296</xdr:row>
      <xdr:rowOff>123825</xdr:rowOff>
    </xdr:from>
    <xdr:to>
      <xdr:col>10</xdr:col>
      <xdr:colOff>952500</xdr:colOff>
      <xdr:row>336</xdr:row>
      <xdr:rowOff>47625</xdr:rowOff>
    </xdr:to>
    <xdr:graphicFrame>
      <xdr:nvGraphicFramePr>
        <xdr:cNvPr id="7" name="Chart 7"/>
        <xdr:cNvGraphicFramePr/>
      </xdr:nvGraphicFramePr>
      <xdr:xfrm>
        <a:off x="495300" y="51539775"/>
        <a:ext cx="11315700" cy="640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-web\archivos\AdminFin\Feci\Subsidios%20Web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 Pago "/>
      <sheetName val="Intranet"/>
      <sheetName val="Acumulado"/>
      <sheetName val="Totale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3">
        <row r="14">
          <cell r="B14" t="str">
            <v>Agricultura</v>
          </cell>
          <cell r="C14" t="str">
            <v>Ganaderia</v>
          </cell>
          <cell r="D14" t="str">
            <v>Avicultura</v>
          </cell>
          <cell r="E14" t="str">
            <v>Acuicultura</v>
          </cell>
          <cell r="F14" t="str">
            <v>Silvicultura</v>
          </cell>
        </row>
        <row r="15">
          <cell r="A15" t="str">
            <v>Ene</v>
          </cell>
          <cell r="B15">
            <v>473706.5299999999</v>
          </cell>
          <cell r="C15">
            <v>681340.7299999999</v>
          </cell>
          <cell r="D15">
            <v>14562.160000000002</v>
          </cell>
          <cell r="E15">
            <v>25688.7</v>
          </cell>
          <cell r="F15">
            <v>58706.079999999994</v>
          </cell>
        </row>
        <row r="16">
          <cell r="A16" t="str">
            <v>Feb</v>
          </cell>
          <cell r="B16">
            <v>509820.76</v>
          </cell>
          <cell r="C16">
            <v>770472.66</v>
          </cell>
          <cell r="D16">
            <v>19441.24</v>
          </cell>
          <cell r="E16">
            <v>13099.63</v>
          </cell>
          <cell r="F16">
            <v>64851.94</v>
          </cell>
        </row>
        <row r="17">
          <cell r="A17" t="str">
            <v>Mar</v>
          </cell>
          <cell r="B17">
            <v>442567.12000000005</v>
          </cell>
          <cell r="C17">
            <v>689097.73</v>
          </cell>
          <cell r="D17">
            <v>11575.789999999999</v>
          </cell>
          <cell r="E17">
            <v>13730.88</v>
          </cell>
          <cell r="F17">
            <v>51494.92999999999</v>
          </cell>
        </row>
        <row r="18">
          <cell r="A18" t="str">
            <v>Abr</v>
          </cell>
          <cell r="B18">
            <v>574098.2000000001</v>
          </cell>
          <cell r="C18">
            <v>704133.1199999999</v>
          </cell>
          <cell r="D18">
            <v>18799.01</v>
          </cell>
          <cell r="E18">
            <v>13035.63</v>
          </cell>
          <cell r="F18">
            <v>48369.92</v>
          </cell>
        </row>
        <row r="19">
          <cell r="A19" t="str">
            <v>May</v>
          </cell>
          <cell r="B19">
            <v>480773.32000000007</v>
          </cell>
          <cell r="C19">
            <v>636305.0100000001</v>
          </cell>
          <cell r="D19">
            <v>9619.220000000001</v>
          </cell>
          <cell r="E19">
            <v>11988.97</v>
          </cell>
          <cell r="F19">
            <v>6560.0599999999995</v>
          </cell>
        </row>
        <row r="20">
          <cell r="A20" t="str">
            <v>Jun</v>
          </cell>
          <cell r="B20">
            <v>461769.24</v>
          </cell>
          <cell r="C20">
            <v>686709.28</v>
          </cell>
          <cell r="D20">
            <v>71251.83</v>
          </cell>
          <cell r="E20">
            <v>13259.76</v>
          </cell>
          <cell r="F20">
            <v>4781.84</v>
          </cell>
        </row>
        <row r="21">
          <cell r="A21" t="str">
            <v>Jul</v>
          </cell>
          <cell r="B21">
            <v>478266.55</v>
          </cell>
          <cell r="C21">
            <v>717708.65</v>
          </cell>
          <cell r="D21">
            <v>12043.14</v>
          </cell>
          <cell r="E21">
            <v>14357.51</v>
          </cell>
          <cell r="F21">
            <v>4866.669999999999</v>
          </cell>
        </row>
        <row r="22">
          <cell r="A22" t="str">
            <v>Ago</v>
          </cell>
          <cell r="B22">
            <v>458780.07000000007</v>
          </cell>
          <cell r="C22">
            <v>747068.6499999999</v>
          </cell>
          <cell r="D22">
            <v>18970.91</v>
          </cell>
          <cell r="E22">
            <v>15006.919999999998</v>
          </cell>
          <cell r="F22">
            <v>4237.37</v>
          </cell>
        </row>
        <row r="23">
          <cell r="A23" t="str">
            <v>Sep</v>
          </cell>
          <cell r="B23">
            <v>484032.23999999993</v>
          </cell>
          <cell r="C23">
            <v>764290.52</v>
          </cell>
          <cell r="D23">
            <v>11864.079999999998</v>
          </cell>
          <cell r="E23">
            <v>14219.8</v>
          </cell>
          <cell r="F23">
            <v>4823.82</v>
          </cell>
        </row>
        <row r="24">
          <cell r="A24" t="str">
            <v>Oct</v>
          </cell>
          <cell r="B24">
            <v>491658.7300000001</v>
          </cell>
          <cell r="C24">
            <v>704956.11</v>
          </cell>
          <cell r="D24">
            <v>11455</v>
          </cell>
          <cell r="E24">
            <v>13613.059999999998</v>
          </cell>
          <cell r="F24">
            <v>3751.06</v>
          </cell>
        </row>
        <row r="25">
          <cell r="A25" t="str">
            <v>Nov</v>
          </cell>
          <cell r="B25">
            <v>566956.3999999999</v>
          </cell>
          <cell r="C25">
            <v>764379.6000000001</v>
          </cell>
          <cell r="D25">
            <v>4814.74</v>
          </cell>
          <cell r="E25">
            <v>12664.189999999999</v>
          </cell>
          <cell r="F25">
            <v>2692.31</v>
          </cell>
        </row>
        <row r="26">
          <cell r="A26" t="str">
            <v>Dic</v>
          </cell>
          <cell r="B26">
            <v>755484.7900000002</v>
          </cell>
          <cell r="C26">
            <v>758054.59</v>
          </cell>
          <cell r="D26">
            <v>14745.309999999998</v>
          </cell>
          <cell r="E26">
            <v>11795.769999999999</v>
          </cell>
          <cell r="F26">
            <v>5057.76</v>
          </cell>
        </row>
      </sheetData>
      <sheetData sheetId="4">
        <row r="8">
          <cell r="C8">
            <v>71256.26</v>
          </cell>
          <cell r="D8">
            <v>360050.49</v>
          </cell>
          <cell r="E8">
            <v>2202.43</v>
          </cell>
          <cell r="F8">
            <v>8419.97</v>
          </cell>
          <cell r="G8">
            <v>6862.21</v>
          </cell>
        </row>
        <row r="9">
          <cell r="C9">
            <v>63243</v>
          </cell>
          <cell r="D9">
            <v>112364.56</v>
          </cell>
          <cell r="E9">
            <v>10340.6</v>
          </cell>
          <cell r="F9">
            <v>3514.18</v>
          </cell>
          <cell r="G9">
            <v>51363.81</v>
          </cell>
        </row>
        <row r="10">
          <cell r="C10">
            <v>183649.21</v>
          </cell>
        </row>
        <row r="11">
          <cell r="C11">
            <v>63512.63</v>
          </cell>
          <cell r="D11">
            <v>114205.39</v>
          </cell>
          <cell r="E11">
            <v>55.57</v>
          </cell>
          <cell r="F11">
            <v>4043.35</v>
          </cell>
        </row>
        <row r="12">
          <cell r="C12">
            <v>8306.46</v>
          </cell>
          <cell r="D12">
            <v>46659.76</v>
          </cell>
        </row>
        <row r="13">
          <cell r="C13">
            <v>49268.17</v>
          </cell>
        </row>
        <row r="14">
          <cell r="C14">
            <v>9091.79</v>
          </cell>
          <cell r="D14">
            <v>35767.43</v>
          </cell>
        </row>
        <row r="15">
          <cell r="C15">
            <v>16826.41</v>
          </cell>
        </row>
        <row r="16">
          <cell r="C16">
            <v>3635.19</v>
          </cell>
          <cell r="D16">
            <v>9745.95</v>
          </cell>
          <cell r="E16">
            <v>766.95</v>
          </cell>
          <cell r="G16">
            <v>480.06</v>
          </cell>
        </row>
        <row r="17">
          <cell r="F17">
            <v>9511.9</v>
          </cell>
        </row>
        <row r="18">
          <cell r="C18">
            <v>3729.06</v>
          </cell>
          <cell r="D18">
            <v>1428.69</v>
          </cell>
        </row>
        <row r="19">
          <cell r="C19">
            <v>1188.35</v>
          </cell>
          <cell r="D19">
            <v>1118.46</v>
          </cell>
          <cell r="E19">
            <v>1196.61</v>
          </cell>
        </row>
        <row r="23">
          <cell r="F23">
            <v>199.3</v>
          </cell>
        </row>
      </sheetData>
      <sheetData sheetId="5">
        <row r="8">
          <cell r="C8">
            <v>92370.37</v>
          </cell>
          <cell r="D8">
            <v>399552.49</v>
          </cell>
          <cell r="E8">
            <v>2388.31</v>
          </cell>
          <cell r="G8">
            <v>11287.1</v>
          </cell>
        </row>
        <row r="9">
          <cell r="C9">
            <v>62842.59</v>
          </cell>
          <cell r="D9">
            <v>119304.98</v>
          </cell>
          <cell r="E9">
            <v>10834.7</v>
          </cell>
          <cell r="F9">
            <v>3515.05</v>
          </cell>
          <cell r="G9">
            <v>53071.86</v>
          </cell>
        </row>
        <row r="10">
          <cell r="C10">
            <v>216032.14</v>
          </cell>
        </row>
        <row r="11">
          <cell r="C11">
            <v>47393.79</v>
          </cell>
          <cell r="D11">
            <v>114645.86</v>
          </cell>
          <cell r="E11">
            <v>1238.76</v>
          </cell>
          <cell r="F11">
            <v>72.68</v>
          </cell>
          <cell r="H11">
            <v>60.03</v>
          </cell>
        </row>
        <row r="12">
          <cell r="C12">
            <v>18873.11</v>
          </cell>
          <cell r="D12">
            <v>75558.53</v>
          </cell>
        </row>
        <row r="13">
          <cell r="C13">
            <v>35849.76</v>
          </cell>
        </row>
        <row r="14">
          <cell r="C14">
            <v>5761.26</v>
          </cell>
          <cell r="D14">
            <v>42713.24</v>
          </cell>
        </row>
        <row r="15">
          <cell r="C15">
            <v>18456.82</v>
          </cell>
        </row>
        <row r="16">
          <cell r="C16">
            <v>3697.65</v>
          </cell>
          <cell r="D16">
            <v>7747.62</v>
          </cell>
          <cell r="E16">
            <v>474.54</v>
          </cell>
          <cell r="G16">
            <v>492.98</v>
          </cell>
        </row>
        <row r="17">
          <cell r="F17">
            <v>9511.9</v>
          </cell>
        </row>
        <row r="18">
          <cell r="C18">
            <v>7337.71</v>
          </cell>
          <cell r="D18">
            <v>9148.63</v>
          </cell>
        </row>
        <row r="19">
          <cell r="C19">
            <v>1205.56</v>
          </cell>
          <cell r="D19">
            <v>1801.27</v>
          </cell>
          <cell r="E19">
            <v>1209.95</v>
          </cell>
        </row>
        <row r="20">
          <cell r="E20">
            <v>123.65</v>
          </cell>
        </row>
        <row r="21">
          <cell r="D21">
            <v>0.04</v>
          </cell>
        </row>
        <row r="23">
          <cell r="E23">
            <v>3171.33</v>
          </cell>
        </row>
      </sheetData>
      <sheetData sheetId="6">
        <row r="8">
          <cell r="C8">
            <v>68827.24</v>
          </cell>
          <cell r="D8">
            <v>324920.06</v>
          </cell>
          <cell r="E8">
            <v>1692.34</v>
          </cell>
          <cell r="G8">
            <v>3076.02</v>
          </cell>
        </row>
        <row r="9">
          <cell r="C9">
            <v>57643.9</v>
          </cell>
          <cell r="D9">
            <v>107492.36</v>
          </cell>
          <cell r="E9">
            <v>8067.8</v>
          </cell>
          <cell r="F9">
            <v>2832.81</v>
          </cell>
          <cell r="G9">
            <v>47932.02</v>
          </cell>
        </row>
        <row r="10">
          <cell r="C10">
            <v>154903.04</v>
          </cell>
        </row>
        <row r="11">
          <cell r="C11">
            <v>47085.35</v>
          </cell>
          <cell r="D11">
            <v>96377.91</v>
          </cell>
          <cell r="E11">
            <v>22.56</v>
          </cell>
          <cell r="F11">
            <v>467.82</v>
          </cell>
        </row>
        <row r="12">
          <cell r="C12">
            <v>14742.18</v>
          </cell>
          <cell r="D12">
            <v>58616.06</v>
          </cell>
        </row>
        <row r="13">
          <cell r="C13">
            <v>50878.29</v>
          </cell>
        </row>
        <row r="14">
          <cell r="C14">
            <v>5660.31</v>
          </cell>
          <cell r="D14">
            <v>54829.76</v>
          </cell>
        </row>
        <row r="15">
          <cell r="C15">
            <v>18462.25</v>
          </cell>
        </row>
        <row r="16">
          <cell r="C16">
            <v>3616.51</v>
          </cell>
          <cell r="D16">
            <v>5474.55</v>
          </cell>
          <cell r="E16">
            <v>462.78</v>
          </cell>
          <cell r="G16">
            <v>486.89</v>
          </cell>
        </row>
        <row r="17">
          <cell r="F17">
            <v>9511.9</v>
          </cell>
        </row>
        <row r="18">
          <cell r="C18">
            <v>19521.96</v>
          </cell>
          <cell r="D18">
            <v>40115.55</v>
          </cell>
        </row>
        <row r="19">
          <cell r="C19">
            <v>1226.09</v>
          </cell>
          <cell r="D19">
            <v>1271.48</v>
          </cell>
          <cell r="E19">
            <v>1183.47</v>
          </cell>
        </row>
        <row r="20">
          <cell r="E20">
            <v>146.84</v>
          </cell>
        </row>
        <row r="23">
          <cell r="F23">
            <v>918.35</v>
          </cell>
        </row>
      </sheetData>
      <sheetData sheetId="7">
        <row r="8">
          <cell r="C8">
            <v>96155.14</v>
          </cell>
          <cell r="D8">
            <v>337492.52</v>
          </cell>
          <cell r="E8">
            <v>3840.26</v>
          </cell>
          <cell r="F8">
            <v>452.1</v>
          </cell>
          <cell r="G8">
            <v>4110.48</v>
          </cell>
        </row>
        <row r="9">
          <cell r="C9">
            <v>64920.93</v>
          </cell>
          <cell r="D9">
            <v>117868.86</v>
          </cell>
          <cell r="E9">
            <v>9232.95</v>
          </cell>
          <cell r="F9">
            <v>2277.75</v>
          </cell>
          <cell r="G9">
            <v>43819.66</v>
          </cell>
        </row>
        <row r="10">
          <cell r="C10">
            <v>221072.28</v>
          </cell>
        </row>
        <row r="11">
          <cell r="C11">
            <v>65367.9</v>
          </cell>
          <cell r="D11">
            <v>122624.59</v>
          </cell>
          <cell r="E11">
            <v>85.55</v>
          </cell>
          <cell r="F11">
            <v>684.51</v>
          </cell>
        </row>
        <row r="12">
          <cell r="C12">
            <v>16474.07</v>
          </cell>
          <cell r="D12">
            <v>64573.19</v>
          </cell>
        </row>
        <row r="13">
          <cell r="C13">
            <v>77552.11</v>
          </cell>
        </row>
        <row r="14">
          <cell r="C14">
            <v>5605.13</v>
          </cell>
          <cell r="D14">
            <v>49413.85</v>
          </cell>
        </row>
        <row r="15">
          <cell r="C15">
            <v>19809.81</v>
          </cell>
        </row>
        <row r="16">
          <cell r="C16">
            <v>3265.06</v>
          </cell>
          <cell r="D16">
            <v>6911.82</v>
          </cell>
          <cell r="E16">
            <v>457.06</v>
          </cell>
          <cell r="G16">
            <v>439.78</v>
          </cell>
        </row>
        <row r="17">
          <cell r="F17">
            <v>9511.9</v>
          </cell>
        </row>
        <row r="18">
          <cell r="C18">
            <v>2768.83</v>
          </cell>
          <cell r="D18">
            <v>4108.27</v>
          </cell>
        </row>
        <row r="19">
          <cell r="C19">
            <v>1106.94</v>
          </cell>
          <cell r="D19">
            <v>1140.02</v>
          </cell>
          <cell r="E19">
            <v>1920.09</v>
          </cell>
        </row>
        <row r="23">
          <cell r="E23">
            <v>3263.1</v>
          </cell>
          <cell r="F23">
            <v>109.37</v>
          </cell>
        </row>
      </sheetData>
      <sheetData sheetId="8">
        <row r="8">
          <cell r="C8">
            <v>94201.94</v>
          </cell>
          <cell r="D8">
            <v>313896.8</v>
          </cell>
          <cell r="E8">
            <v>3061.93</v>
          </cell>
          <cell r="F8">
            <v>0</v>
          </cell>
          <cell r="G8">
            <v>5610.99</v>
          </cell>
        </row>
        <row r="9">
          <cell r="C9">
            <v>27252.47</v>
          </cell>
          <cell r="D9">
            <v>28738.92</v>
          </cell>
          <cell r="E9">
            <v>2879.74</v>
          </cell>
          <cell r="F9">
            <v>1293.08</v>
          </cell>
          <cell r="G9">
            <v>468.45</v>
          </cell>
        </row>
        <row r="10">
          <cell r="C10">
            <v>208833.98</v>
          </cell>
        </row>
        <row r="11">
          <cell r="C11">
            <v>65367.9</v>
          </cell>
          <cell r="D11">
            <v>122624.59</v>
          </cell>
          <cell r="E11">
            <v>85.55</v>
          </cell>
          <cell r="F11">
            <v>684.51</v>
          </cell>
        </row>
        <row r="12">
          <cell r="C12">
            <v>16017.72</v>
          </cell>
          <cell r="D12">
            <v>59868.43</v>
          </cell>
        </row>
        <row r="13">
          <cell r="C13">
            <v>38293.28</v>
          </cell>
        </row>
        <row r="14">
          <cell r="C14">
            <v>6676.89</v>
          </cell>
          <cell r="D14">
            <v>98189.3</v>
          </cell>
        </row>
        <row r="15">
          <cell r="C15">
            <v>17135.01</v>
          </cell>
        </row>
        <row r="16">
          <cell r="C16">
            <v>3043.06</v>
          </cell>
          <cell r="D16">
            <v>5752.31</v>
          </cell>
          <cell r="E16">
            <v>444.6</v>
          </cell>
          <cell r="G16">
            <v>480.62</v>
          </cell>
        </row>
        <row r="17">
          <cell r="F17">
            <v>9511.9</v>
          </cell>
        </row>
        <row r="18">
          <cell r="C18">
            <v>2728.74</v>
          </cell>
          <cell r="D18">
            <v>5982.23</v>
          </cell>
        </row>
        <row r="19">
          <cell r="C19">
            <v>1222.33</v>
          </cell>
          <cell r="D19">
            <v>1252.37</v>
          </cell>
          <cell r="E19">
            <v>1883.57</v>
          </cell>
        </row>
        <row r="20">
          <cell r="E20">
            <v>101.31</v>
          </cell>
        </row>
        <row r="21">
          <cell r="D21">
            <v>0.06</v>
          </cell>
        </row>
        <row r="23">
          <cell r="E23">
            <v>1162.52</v>
          </cell>
          <cell r="F23">
            <v>499.48</v>
          </cell>
        </row>
      </sheetData>
      <sheetData sheetId="9">
        <row r="8">
          <cell r="C8">
            <v>93157.46</v>
          </cell>
          <cell r="D8">
            <v>379754.09</v>
          </cell>
          <cell r="E8">
            <v>1824.14</v>
          </cell>
          <cell r="G8">
            <v>3851.52</v>
          </cell>
        </row>
        <row r="9">
          <cell r="C9">
            <v>25530.68</v>
          </cell>
          <cell r="D9">
            <v>67310.64</v>
          </cell>
          <cell r="E9">
            <v>66147.96</v>
          </cell>
          <cell r="F9">
            <v>2950.25</v>
          </cell>
          <cell r="G9">
            <v>452.83</v>
          </cell>
        </row>
        <row r="10">
          <cell r="C10">
            <v>192790.55</v>
          </cell>
        </row>
        <row r="11">
          <cell r="C11">
            <v>53858.16</v>
          </cell>
          <cell r="D11">
            <v>114359.21</v>
          </cell>
          <cell r="E11">
            <v>140.78</v>
          </cell>
          <cell r="F11">
            <v>797.61</v>
          </cell>
          <cell r="H11">
            <v>466.67</v>
          </cell>
        </row>
        <row r="12">
          <cell r="C12">
            <v>16726.11</v>
          </cell>
          <cell r="D12">
            <v>68755.02</v>
          </cell>
        </row>
        <row r="13">
          <cell r="C13">
            <v>48762.91</v>
          </cell>
        </row>
        <row r="14">
          <cell r="C14">
            <v>7688.5</v>
          </cell>
          <cell r="D14">
            <v>45981.05</v>
          </cell>
        </row>
        <row r="15">
          <cell r="C15">
            <v>15726.37</v>
          </cell>
        </row>
        <row r="16">
          <cell r="C16">
            <v>2759.42</v>
          </cell>
          <cell r="D16">
            <v>3941.08</v>
          </cell>
          <cell r="E16">
            <v>430.26</v>
          </cell>
          <cell r="G16">
            <v>477.49</v>
          </cell>
        </row>
        <row r="17">
          <cell r="F17">
            <v>9511.9</v>
          </cell>
        </row>
        <row r="18">
          <cell r="C18">
            <v>3587.2</v>
          </cell>
          <cell r="D18">
            <v>5405.33</v>
          </cell>
        </row>
        <row r="19">
          <cell r="C19">
            <v>1180.59</v>
          </cell>
          <cell r="D19">
            <v>1202.86</v>
          </cell>
          <cell r="E19">
            <v>1651.24</v>
          </cell>
        </row>
        <row r="20">
          <cell r="E20">
            <v>101.94</v>
          </cell>
        </row>
        <row r="21">
          <cell r="C21">
            <v>1.29</v>
          </cell>
          <cell r="E21">
            <v>0.04</v>
          </cell>
        </row>
        <row r="23">
          <cell r="E23">
            <v>955.47</v>
          </cell>
        </row>
      </sheetData>
      <sheetData sheetId="10">
        <row r="8">
          <cell r="C8">
            <v>114077.54</v>
          </cell>
          <cell r="D8">
            <v>377972.84</v>
          </cell>
          <cell r="E8">
            <v>1536.66</v>
          </cell>
          <cell r="G8">
            <v>3909.49</v>
          </cell>
        </row>
        <row r="9">
          <cell r="C9">
            <v>29507.61</v>
          </cell>
          <cell r="D9">
            <v>72272.97</v>
          </cell>
          <cell r="E9">
            <v>6410.44</v>
          </cell>
          <cell r="F9">
            <v>3387.03</v>
          </cell>
          <cell r="G9">
            <v>479.69</v>
          </cell>
        </row>
        <row r="10">
          <cell r="C10">
            <v>171616.99</v>
          </cell>
        </row>
        <row r="11">
          <cell r="C11">
            <v>43849.09</v>
          </cell>
          <cell r="D11">
            <v>129033.49</v>
          </cell>
          <cell r="E11">
            <v>605.9000000000001</v>
          </cell>
          <cell r="F11">
            <v>1303.02</v>
          </cell>
        </row>
        <row r="12">
          <cell r="C12">
            <v>10510.5</v>
          </cell>
          <cell r="D12">
            <v>55638.31</v>
          </cell>
        </row>
        <row r="13">
          <cell r="C13">
            <v>74081.69</v>
          </cell>
        </row>
        <row r="14">
          <cell r="C14">
            <v>6366.9</v>
          </cell>
          <cell r="D14">
            <v>65658.62</v>
          </cell>
        </row>
        <row r="15">
          <cell r="C15">
            <v>18061.3</v>
          </cell>
        </row>
        <row r="16">
          <cell r="C16">
            <v>3706.81</v>
          </cell>
          <cell r="D16">
            <v>9900.24</v>
          </cell>
          <cell r="E16">
            <v>441.63</v>
          </cell>
          <cell r="G16">
            <v>477.49</v>
          </cell>
        </row>
        <row r="17">
          <cell r="F17">
            <v>9511.9</v>
          </cell>
        </row>
        <row r="18">
          <cell r="C18">
            <v>5184.14</v>
          </cell>
          <cell r="D18">
            <v>5998.85</v>
          </cell>
        </row>
        <row r="19">
          <cell r="C19">
            <v>1303.98</v>
          </cell>
          <cell r="D19">
            <v>1233.33</v>
          </cell>
          <cell r="E19">
            <v>1679.42</v>
          </cell>
        </row>
        <row r="20">
          <cell r="E20">
            <v>58.63</v>
          </cell>
        </row>
        <row r="23">
          <cell r="E23">
            <v>1310.46</v>
          </cell>
          <cell r="F23">
            <v>155.56</v>
          </cell>
        </row>
      </sheetData>
      <sheetData sheetId="11">
        <row r="8">
          <cell r="C8">
            <v>65835.96</v>
          </cell>
          <cell r="D8">
            <v>395989.38</v>
          </cell>
          <cell r="E8">
            <v>1355.85</v>
          </cell>
          <cell r="F8">
            <v>144.88</v>
          </cell>
          <cell r="G8">
            <v>3302.81</v>
          </cell>
        </row>
        <row r="9">
          <cell r="C9">
            <v>26488.1</v>
          </cell>
          <cell r="D9">
            <v>75314.57</v>
          </cell>
          <cell r="E9">
            <v>14274.93</v>
          </cell>
          <cell r="F9">
            <v>2532.04</v>
          </cell>
          <cell r="G9">
            <v>475.46</v>
          </cell>
        </row>
        <row r="10">
          <cell r="C10">
            <v>213430.37</v>
          </cell>
        </row>
        <row r="11">
          <cell r="C11">
            <v>48333.02</v>
          </cell>
          <cell r="D11">
            <v>137561.18</v>
          </cell>
          <cell r="E11">
            <v>255.73</v>
          </cell>
          <cell r="F11">
            <v>1061.58</v>
          </cell>
        </row>
        <row r="12">
          <cell r="C12">
            <v>25182.02</v>
          </cell>
          <cell r="D12">
            <v>67481.48</v>
          </cell>
        </row>
        <row r="13">
          <cell r="C13">
            <v>47054.14</v>
          </cell>
        </row>
        <row r="14">
          <cell r="C14">
            <v>7699.29</v>
          </cell>
          <cell r="D14">
            <v>52504.13</v>
          </cell>
        </row>
        <row r="15">
          <cell r="C15">
            <v>17310.89</v>
          </cell>
        </row>
        <row r="16">
          <cell r="C16">
            <v>3327.75</v>
          </cell>
          <cell r="D16">
            <v>6444.49</v>
          </cell>
          <cell r="E16">
            <v>401.73</v>
          </cell>
          <cell r="G16">
            <v>459.1</v>
          </cell>
        </row>
        <row r="17">
          <cell r="F17">
            <v>10290.13</v>
          </cell>
        </row>
        <row r="18">
          <cell r="C18">
            <v>2828.08</v>
          </cell>
          <cell r="D18">
            <v>10593.96</v>
          </cell>
        </row>
        <row r="19">
          <cell r="C19">
            <v>1290.45</v>
          </cell>
          <cell r="D19">
            <v>1179.46</v>
          </cell>
          <cell r="E19">
            <v>1599.29</v>
          </cell>
        </row>
        <row r="20">
          <cell r="E20">
            <v>54.5</v>
          </cell>
        </row>
        <row r="23">
          <cell r="E23">
            <v>1028.88</v>
          </cell>
          <cell r="F23">
            <v>978.29</v>
          </cell>
        </row>
      </sheetData>
      <sheetData sheetId="12">
        <row r="8">
          <cell r="C8">
            <v>112398.98</v>
          </cell>
          <cell r="D8">
            <v>399662.56</v>
          </cell>
          <cell r="E8">
            <v>1308.83</v>
          </cell>
          <cell r="F8">
            <v>2093.26</v>
          </cell>
          <cell r="G8">
            <v>3896.64</v>
          </cell>
        </row>
        <row r="9">
          <cell r="C9">
            <v>23650.71</v>
          </cell>
          <cell r="D9">
            <v>74918.28</v>
          </cell>
          <cell r="E9">
            <v>5995.08</v>
          </cell>
          <cell r="F9">
            <v>1159.65</v>
          </cell>
          <cell r="G9">
            <v>455.93</v>
          </cell>
        </row>
        <row r="10">
          <cell r="C10">
            <v>189331.2</v>
          </cell>
        </row>
        <row r="11">
          <cell r="C11">
            <v>56911.8</v>
          </cell>
          <cell r="D11">
            <v>145970.36</v>
          </cell>
          <cell r="E11">
            <v>1329.56</v>
          </cell>
          <cell r="F11">
            <v>676.76</v>
          </cell>
        </row>
        <row r="12">
          <cell r="C12">
            <v>21218.07</v>
          </cell>
          <cell r="D12">
            <v>62492.01</v>
          </cell>
        </row>
        <row r="13">
          <cell r="C13">
            <v>38430.97</v>
          </cell>
        </row>
        <row r="14">
          <cell r="C14">
            <v>6326.61</v>
          </cell>
          <cell r="D14">
            <v>68535.16</v>
          </cell>
        </row>
        <row r="15">
          <cell r="C15">
            <v>19335.54</v>
          </cell>
        </row>
        <row r="16">
          <cell r="C16">
            <v>3557.41</v>
          </cell>
          <cell r="D16">
            <v>6906.88</v>
          </cell>
          <cell r="E16">
            <v>412.15</v>
          </cell>
          <cell r="G16">
            <v>471.25</v>
          </cell>
        </row>
        <row r="17">
          <cell r="F17">
            <v>10290.13</v>
          </cell>
        </row>
        <row r="18">
          <cell r="C18">
            <v>11423.2</v>
          </cell>
          <cell r="D18">
            <v>4590.52</v>
          </cell>
        </row>
        <row r="19">
          <cell r="C19">
            <v>1447.75</v>
          </cell>
          <cell r="D19">
            <v>1214.75</v>
          </cell>
          <cell r="E19">
            <v>2072.72</v>
          </cell>
        </row>
        <row r="20">
          <cell r="E20">
            <v>32.42</v>
          </cell>
        </row>
        <row r="23">
          <cell r="E23">
            <v>713.32</v>
          </cell>
        </row>
      </sheetData>
      <sheetData sheetId="13">
        <row r="8">
          <cell r="C8">
            <v>117457.46</v>
          </cell>
          <cell r="D8">
            <v>399429.95</v>
          </cell>
          <cell r="E8">
            <v>1220.9</v>
          </cell>
          <cell r="F8">
            <v>256.49</v>
          </cell>
          <cell r="G8">
            <v>3282.92</v>
          </cell>
        </row>
        <row r="9">
          <cell r="C9">
            <v>19447.8</v>
          </cell>
          <cell r="D9">
            <v>56622.24</v>
          </cell>
          <cell r="E9">
            <v>5692.4</v>
          </cell>
          <cell r="F9">
            <v>2462.74</v>
          </cell>
        </row>
        <row r="10">
          <cell r="C10">
            <v>220254.04</v>
          </cell>
        </row>
        <row r="11">
          <cell r="C11">
            <v>38304.4</v>
          </cell>
          <cell r="D11">
            <v>129449.78</v>
          </cell>
          <cell r="E11">
            <v>140.84</v>
          </cell>
          <cell r="F11">
            <v>603.7</v>
          </cell>
        </row>
        <row r="12">
          <cell r="C12">
            <v>9128.24</v>
          </cell>
          <cell r="D12">
            <v>48362</v>
          </cell>
        </row>
        <row r="13">
          <cell r="C13">
            <v>51191.57</v>
          </cell>
        </row>
        <row r="14">
          <cell r="C14">
            <v>11301.26</v>
          </cell>
          <cell r="D14">
            <v>60074.07</v>
          </cell>
        </row>
        <row r="15">
          <cell r="C15">
            <v>19786.06</v>
          </cell>
          <cell r="D15">
            <v>5832.87</v>
          </cell>
          <cell r="E15">
            <v>409.18</v>
          </cell>
          <cell r="G15">
            <v>468.14</v>
          </cell>
        </row>
        <row r="17">
          <cell r="F17">
            <v>10290.13</v>
          </cell>
        </row>
        <row r="18">
          <cell r="C18">
            <v>3461.78</v>
          </cell>
          <cell r="D18">
            <v>3555.43</v>
          </cell>
        </row>
        <row r="19">
          <cell r="C19">
            <v>1326.12</v>
          </cell>
          <cell r="D19">
            <v>1629.77</v>
          </cell>
          <cell r="E19">
            <v>995.64</v>
          </cell>
        </row>
        <row r="20">
          <cell r="E20">
            <v>80.54</v>
          </cell>
        </row>
        <row r="23">
          <cell r="E23">
            <v>2915.5</v>
          </cell>
        </row>
      </sheetData>
      <sheetData sheetId="14">
        <row r="8">
          <cell r="C8">
            <v>99167.16</v>
          </cell>
          <cell r="D8">
            <v>389865.19</v>
          </cell>
          <cell r="E8">
            <v>3330.08</v>
          </cell>
          <cell r="G8">
            <v>2229.68</v>
          </cell>
        </row>
        <row r="9">
          <cell r="C9">
            <v>39170.69</v>
          </cell>
          <cell r="D9">
            <v>24651.97</v>
          </cell>
          <cell r="F9">
            <v>1895.88</v>
          </cell>
          <cell r="G9">
            <v>462.63</v>
          </cell>
        </row>
        <row r="10">
          <cell r="C10">
            <v>257269.24</v>
          </cell>
        </row>
        <row r="11">
          <cell r="C11">
            <v>65371.65</v>
          </cell>
          <cell r="D11">
            <v>168827.82</v>
          </cell>
          <cell r="E11">
            <v>8.3</v>
          </cell>
          <cell r="F11">
            <v>63.84</v>
          </cell>
        </row>
        <row r="12">
          <cell r="C12">
            <v>23548.22</v>
          </cell>
          <cell r="D12">
            <v>79518.67</v>
          </cell>
        </row>
        <row r="13">
          <cell r="C13">
            <v>38825.71</v>
          </cell>
        </row>
        <row r="14">
          <cell r="C14">
            <v>8110.44</v>
          </cell>
          <cell r="D14">
            <v>84590.19</v>
          </cell>
        </row>
        <row r="15">
          <cell r="C15">
            <v>31890.5</v>
          </cell>
        </row>
        <row r="17">
          <cell r="F17">
            <v>10290.13</v>
          </cell>
        </row>
        <row r="18">
          <cell r="C18">
            <v>2319.44</v>
          </cell>
          <cell r="D18">
            <v>14618.12</v>
          </cell>
        </row>
        <row r="19">
          <cell r="C19">
            <v>1283.35</v>
          </cell>
          <cell r="D19">
            <v>1724.31</v>
          </cell>
          <cell r="E19">
            <v>1450.63</v>
          </cell>
        </row>
        <row r="20">
          <cell r="E20">
            <v>25.73</v>
          </cell>
        </row>
        <row r="22">
          <cell r="D22">
            <v>583.33</v>
          </cell>
        </row>
        <row r="23">
          <cell r="F23">
            <v>414.34</v>
          </cell>
        </row>
      </sheetData>
      <sheetData sheetId="15">
        <row r="8">
          <cell r="C8">
            <v>98973.45</v>
          </cell>
          <cell r="D8">
            <v>420818.78</v>
          </cell>
          <cell r="E8">
            <v>695.95</v>
          </cell>
          <cell r="G8">
            <v>4529.02</v>
          </cell>
        </row>
        <row r="9">
          <cell r="C9">
            <v>23524.67</v>
          </cell>
          <cell r="D9">
            <v>89220.85</v>
          </cell>
          <cell r="E9">
            <v>6918.23</v>
          </cell>
          <cell r="F9">
            <v>1028.62</v>
          </cell>
          <cell r="G9">
            <v>528.74</v>
          </cell>
        </row>
        <row r="10">
          <cell r="C10">
            <v>463749.01</v>
          </cell>
        </row>
        <row r="11">
          <cell r="C11">
            <v>48070.79</v>
          </cell>
          <cell r="D11">
            <v>127672.2</v>
          </cell>
          <cell r="E11">
            <v>116.3</v>
          </cell>
          <cell r="F11">
            <v>477.02</v>
          </cell>
        </row>
        <row r="12">
          <cell r="C12">
            <v>17205.63</v>
          </cell>
          <cell r="D12">
            <v>57491.17</v>
          </cell>
        </row>
        <row r="13">
          <cell r="C13">
            <v>68035.82</v>
          </cell>
        </row>
        <row r="14">
          <cell r="C14">
            <v>8506.79</v>
          </cell>
          <cell r="D14">
            <v>52649.71</v>
          </cell>
        </row>
        <row r="15">
          <cell r="C15">
            <v>26209.93</v>
          </cell>
        </row>
        <row r="17">
          <cell r="F17">
            <v>10290.13</v>
          </cell>
        </row>
        <row r="18">
          <cell r="D18">
            <v>7361.73</v>
          </cell>
          <cell r="E18">
            <v>4127.42</v>
          </cell>
        </row>
        <row r="19">
          <cell r="C19">
            <v>1208.7</v>
          </cell>
          <cell r="D19">
            <v>1634.6</v>
          </cell>
          <cell r="E19">
            <v>2838.7</v>
          </cell>
        </row>
        <row r="20">
          <cell r="E20">
            <v>48.71</v>
          </cell>
        </row>
        <row r="22">
          <cell r="D22">
            <v>1205.55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338"/>
  <sheetViews>
    <sheetView tabSelected="1" zoomScale="54" zoomScaleNormal="54" workbookViewId="0" topLeftCell="A1">
      <selection activeCell="N63" sqref="N63"/>
    </sheetView>
  </sheetViews>
  <sheetFormatPr defaultColWidth="11.421875" defaultRowHeight="12.75"/>
  <cols>
    <col min="1" max="1" width="2.140625" style="1" customWidth="1"/>
    <col min="2" max="2" width="30.57421875" style="1" customWidth="1"/>
    <col min="3" max="3" width="17.140625" style="4" bestFit="1" customWidth="1"/>
    <col min="4" max="4" width="14.421875" style="4" bestFit="1" customWidth="1"/>
    <col min="5" max="5" width="15.421875" style="4" bestFit="1" customWidth="1"/>
    <col min="6" max="6" width="17.00390625" style="4" bestFit="1" customWidth="1"/>
    <col min="7" max="7" width="17.28125" style="4" bestFit="1" customWidth="1"/>
    <col min="8" max="8" width="15.57421875" style="4" bestFit="1" customWidth="1"/>
    <col min="9" max="9" width="16.28125" style="4" customWidth="1"/>
    <col min="10" max="10" width="17.00390625" style="4" bestFit="1" customWidth="1"/>
    <col min="11" max="11" width="14.421875" style="4" bestFit="1" customWidth="1"/>
    <col min="12" max="12" width="3.00390625" style="2" customWidth="1"/>
    <col min="13" max="13" width="14.28125" style="3" customWidth="1"/>
    <col min="14" max="14" width="12.8515625" style="3" customWidth="1"/>
    <col min="15" max="16" width="11.421875" style="1" customWidth="1"/>
    <col min="17" max="17" width="21.140625" style="38" customWidth="1"/>
    <col min="18" max="18" width="11.421875" style="38" customWidth="1"/>
    <col min="19" max="16384" width="11.421875" style="1" customWidth="1"/>
  </cols>
  <sheetData>
    <row r="1" spans="2:11" ht="23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5.7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5.75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5.75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15.75">
      <c r="B5" s="37" t="s">
        <v>4</v>
      </c>
      <c r="C5" s="37"/>
      <c r="D5" s="37"/>
      <c r="E5" s="37"/>
      <c r="F5" s="37"/>
      <c r="G5" s="37"/>
      <c r="H5" s="37"/>
      <c r="I5" s="37"/>
      <c r="J5" s="37"/>
      <c r="K5" s="37"/>
    </row>
    <row r="6" ht="6.75" customHeight="1"/>
    <row r="7" spans="2:18" s="5" customFormat="1" ht="32.25" customHeight="1" thickBot="1">
      <c r="B7" s="6" t="s">
        <v>5</v>
      </c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10"/>
      <c r="M7" s="11"/>
      <c r="N7" s="11"/>
      <c r="Q7" s="39"/>
      <c r="R7" s="39"/>
    </row>
    <row r="8" spans="2:18" s="5" customFormat="1" ht="25.5" customHeight="1">
      <c r="B8" s="12" t="s">
        <v>15</v>
      </c>
      <c r="C8" s="13">
        <f>+'[1]Enero'!C8+'[1]Febrero'!C8+'[1]Marzo'!C8+'[1]Abril'!C8+'[1]Mayo'!C8+'[1]Junio'!C8+'[1]Julio'!C8+'[1]Agosto'!C8+'[1]Septiembre'!C8+'[1]Octubre'!C8+'[1]Noviembre'!C8+'[1]Diciembre'!C8</f>
        <v>1123878.96</v>
      </c>
      <c r="D8" s="13">
        <f>+'[1]Enero'!D8+'[1]Febrero'!D8+'[1]Marzo'!D8+'[1]Abril'!D8+'[1]Mayo'!D8+'[1]Junio'!D8+'[1]Julio'!D8+'[1]Agosto'!D8+'[1]Septiembre'!D8+'[1]Octubre'!D8+'[1]Noviembre'!D8+'[1]Diciembre'!D8</f>
        <v>4499405.15</v>
      </c>
      <c r="E8" s="13">
        <f>+'[1]Enero'!E8+'[1]Febrero'!E8+'[1]Marzo'!E8+'[1]Abril'!E8+'[1]Mayo'!E8+'[1]Junio'!E8+'[1]Julio'!E8+'[1]Agosto'!E8+'[1]Septiembre'!E8+'[1]Octubre'!E8+'[1]Noviembre'!E8+'[1]Diciembre'!E8</f>
        <v>24457.680000000004</v>
      </c>
      <c r="F8" s="13">
        <f>+'[1]Enero'!F8+'[1]Febrero'!F8+'[1]Marzo'!F8+'[1]Abril'!F8+'[1]Mayo'!F8+'[1]Junio'!F8+'[1]Julio'!F8+'[1]Agosto'!F8+'[1]Septiembre'!F8+'[1]Octubre'!F8+'[1]Noviembre'!F8+'[1]Diciembre'!F8</f>
        <v>11366.699999999999</v>
      </c>
      <c r="G8" s="13">
        <f>+'[1]Enero'!G8+'[1]Febrero'!G8+'[1]Marzo'!G8+'[1]Abril'!G8+'[1]Mayo'!G8+'[1]Junio'!G8+'[1]Julio'!G8+'[1]Agosto'!G8+'[1]Septiembre'!G8+'[1]Octubre'!G8+'[1]Noviembre'!G8+'[1]Diciembre'!G8</f>
        <v>55948.87999999999</v>
      </c>
      <c r="H8" s="13">
        <f>+'[1]Enero'!H8+'[1]Febrero'!H8+'[1]Marzo'!H8+'[1]Abril'!H8+'[1]Mayo'!H8+'[1]Junio'!H8+'[1]Julio'!H8+'[1]Agosto'!H8+'[1]Septiembre'!H8+'[1]Octubre'!H8+'[1]Noviembre'!H8+'[1]Diciembre'!H8</f>
        <v>0</v>
      </c>
      <c r="I8" s="13">
        <f>+'[1]Enero'!I8+'[1]Febrero'!I8+'[1]Marzo'!I8+'[1]Abril'!I8+'[1]Mayo'!I8+'[1]Junio'!I8+'[1]Julio'!I8+'[1]Agosto'!I8+'[1]Septiembre'!I8+'[1]Octubre'!I8+'[1]Noviembre'!I8+'[1]Diciembre'!I8</f>
        <v>0</v>
      </c>
      <c r="J8" s="13">
        <f>+'[1]Enero'!J8+'[1]Febrero'!J8+'[1]Marzo'!J8+'[1]Abril'!J8+'[1]Mayo'!J8+'[1]Junio'!J8+'[1]Julio'!J8+'[1]Agosto'!J8+'[1]Septiembre'!J8+'[1]Octubre'!J8+'[1]Noviembre'!J8+'[1]Diciembre'!J8</f>
        <v>0</v>
      </c>
      <c r="K8" s="14">
        <f aca="true" t="shared" si="0" ref="K8:K23">SUM(C8:J8)</f>
        <v>5715057.37</v>
      </c>
      <c r="L8" s="10"/>
      <c r="M8" s="34" t="s">
        <v>16</v>
      </c>
      <c r="Q8" s="40" t="s">
        <v>6</v>
      </c>
      <c r="R8" s="41">
        <f aca="true" t="shared" si="1" ref="R8:R15">HLOOKUP(Q8,$C$7:$J$24,18,FALSE)</f>
        <v>6177913.95</v>
      </c>
    </row>
    <row r="9" spans="2:18" s="5" customFormat="1" ht="25.5" customHeight="1" thickBot="1">
      <c r="B9" s="12" t="s">
        <v>17</v>
      </c>
      <c r="C9" s="13">
        <f>+'[1]Enero'!C9+'[1]Febrero'!C9+'[1]Marzo'!C9+'[1]Abril'!C9+'[1]Mayo'!C9+'[1]Junio'!C9+'[1]Julio'!C9+'[1]Agosto'!C9+'[1]Septiembre'!C9+'[1]Octubre'!C9+'[1]Noviembre'!C9+'[1]Diciembre'!C9</f>
        <v>463223.14999999997</v>
      </c>
      <c r="D9" s="13">
        <f>+'[1]Enero'!D9+'[1]Febrero'!D9+'[1]Marzo'!D9+'[1]Abril'!D9+'[1]Mayo'!D9+'[1]Junio'!D9+'[1]Julio'!D9+'[1]Agosto'!D9+'[1]Septiembre'!D9+'[1]Octubre'!D9+'[1]Noviembre'!D9+'[1]Diciembre'!D9</f>
        <v>946081.1999999998</v>
      </c>
      <c r="E9" s="13">
        <f>+'[1]Enero'!E9+'[1]Febrero'!E9+'[1]Marzo'!E9+'[1]Abril'!E9+'[1]Mayo'!E9+'[1]Junio'!E9+'[1]Julio'!E9+'[1]Agosto'!E9+'[1]Septiembre'!E9+'[1]Octubre'!E9+'[1]Noviembre'!E9+'[1]Diciembre'!E9</f>
        <v>146794.83</v>
      </c>
      <c r="F9" s="13">
        <f>+'[1]Enero'!F9+'[1]Febrero'!F9+'[1]Marzo'!F9+'[1]Abril'!F9+'[1]Mayo'!F9+'[1]Junio'!F9+'[1]Julio'!F9+'[1]Agosto'!F9+'[1]Septiembre'!F9+'[1]Octubre'!F9+'[1]Noviembre'!F9+'[1]Diciembre'!F9</f>
        <v>28849.08</v>
      </c>
      <c r="G9" s="13">
        <f>+'[1]Enero'!G9+'[1]Febrero'!G9+'[1]Marzo'!G9+'[1]Abril'!G9+'[1]Mayo'!G9+'[1]Junio'!G9+'[1]Julio'!G9+'[1]Agosto'!G9+'[1]Septiembre'!G9+'[1]Octubre'!G9+'[1]Noviembre'!G9+'[1]Diciembre'!G9</f>
        <v>199511.08</v>
      </c>
      <c r="H9" s="13">
        <f>+'[1]Enero'!H9+'[1]Febrero'!H9+'[1]Marzo'!H9+'[1]Abril'!H9+'[1]Mayo'!H9+'[1]Junio'!H9+'[1]Julio'!H9+'[1]Agosto'!H9+'[1]Septiembre'!H9+'[1]Octubre'!H9+'[1]Noviembre'!H9+'[1]Diciembre'!H9</f>
        <v>0</v>
      </c>
      <c r="I9" s="13">
        <f>+'[1]Enero'!I9+'[1]Febrero'!I9+'[1]Marzo'!I9+'[1]Abril'!I9+'[1]Mayo'!I9+'[1]Junio'!I9+'[1]Julio'!I9+'[1]Agosto'!I9+'[1]Septiembre'!I9+'[1]Octubre'!I9+'[1]Noviembre'!I9+'[1]Diciembre'!I9</f>
        <v>0</v>
      </c>
      <c r="J9" s="13">
        <f>+'[1]Enero'!J9+'[1]Febrero'!J9+'[1]Marzo'!J9+'[1]Abril'!J9+'[1]Mayo'!J9+'[1]Junio'!J9+'[1]Julio'!J9+'[1]Agosto'!J9+'[1]Septiembre'!J9+'[1]Octubre'!J9+'[1]Noviembre'!J9+'[1]Diciembre'!J9</f>
        <v>0</v>
      </c>
      <c r="K9" s="14">
        <f t="shared" si="0"/>
        <v>1784459.34</v>
      </c>
      <c r="L9" s="10"/>
      <c r="M9" s="35"/>
      <c r="Q9" s="40" t="s">
        <v>7</v>
      </c>
      <c r="R9" s="41">
        <f t="shared" si="1"/>
        <v>8624516.65</v>
      </c>
    </row>
    <row r="10" spans="2:18" s="5" customFormat="1" ht="25.5" customHeight="1">
      <c r="B10" s="12" t="s">
        <v>18</v>
      </c>
      <c r="C10" s="13">
        <f>+'[1]Enero'!C10+'[1]Febrero'!C10+'[1]Marzo'!C10+'[1]Abril'!C10+'[1]Mayo'!C10+'[1]Junio'!C10+'[1]Julio'!C10+'[1]Agosto'!C10+'[1]Septiembre'!C10+'[1]Octubre'!C10+'[1]Noviembre'!C10+'[1]Diciembre'!C10</f>
        <v>2692932.05</v>
      </c>
      <c r="D10" s="13">
        <f>+'[1]Enero'!D10+'[1]Febrero'!D10+'[1]Marzo'!D10+'[1]Abril'!D10+'[1]Mayo'!D10+'[1]Junio'!D10+'[1]Julio'!D10+'[1]Agosto'!D10+'[1]Septiembre'!D10+'[1]Octubre'!D10+'[1]Noviembre'!D10+'[1]Diciembre'!D10</f>
        <v>0</v>
      </c>
      <c r="E10" s="13">
        <f>+'[1]Enero'!E10+'[1]Febrero'!E10+'[1]Marzo'!E10+'[1]Abril'!E10+'[1]Mayo'!E10+'[1]Junio'!E10+'[1]Julio'!E10+'[1]Agosto'!E10+'[1]Septiembre'!E10+'[1]Octubre'!E10+'[1]Noviembre'!E10+'[1]Diciembre'!E10</f>
        <v>0</v>
      </c>
      <c r="F10" s="13">
        <f>+'[1]Enero'!F10+'[1]Febrero'!F10+'[1]Marzo'!F10+'[1]Abril'!F10+'[1]Mayo'!F10+'[1]Junio'!F10+'[1]Julio'!F10+'[1]Agosto'!F10+'[1]Septiembre'!F10+'[1]Octubre'!F10+'[1]Noviembre'!F10+'[1]Diciembre'!F10</f>
        <v>0</v>
      </c>
      <c r="G10" s="13">
        <f>+'[1]Enero'!G10+'[1]Febrero'!G10+'[1]Marzo'!G10+'[1]Abril'!G10+'[1]Mayo'!G10+'[1]Junio'!G10+'[1]Julio'!G10+'[1]Agosto'!G10+'[1]Septiembre'!G10+'[1]Octubre'!G10+'[1]Noviembre'!G10+'[1]Diciembre'!G10</f>
        <v>0</v>
      </c>
      <c r="H10" s="13">
        <f>+'[1]Enero'!H10+'[1]Febrero'!H10+'[1]Marzo'!H10+'[1]Abril'!H10+'[1]Mayo'!H10+'[1]Junio'!H10+'[1]Julio'!H10+'[1]Agosto'!H10+'[1]Septiembre'!H10+'[1]Octubre'!H10+'[1]Noviembre'!H10+'[1]Diciembre'!H10</f>
        <v>0</v>
      </c>
      <c r="I10" s="13">
        <f>+'[1]Enero'!I10+'[1]Febrero'!I10+'[1]Marzo'!I10+'[1]Abril'!I10+'[1]Mayo'!I10+'[1]Junio'!I10+'[1]Julio'!I10+'[1]Agosto'!I10+'[1]Septiembre'!I10+'[1]Octubre'!I10+'[1]Noviembre'!I10+'[1]Diciembre'!I10</f>
        <v>0</v>
      </c>
      <c r="J10" s="13">
        <f>+'[1]Enero'!J10+'[1]Febrero'!J10+'[1]Marzo'!J10+'[1]Abril'!J10+'[1]Mayo'!J10+'[1]Junio'!J10+'[1]Julio'!J10+'[1]Agosto'!J10+'[1]Septiembre'!J10+'[1]Octubre'!J10+'[1]Noviembre'!J10+'[1]Diciembre'!J10</f>
        <v>0</v>
      </c>
      <c r="K10" s="14">
        <f t="shared" si="0"/>
        <v>2692932.05</v>
      </c>
      <c r="L10" s="10"/>
      <c r="Q10" s="40" t="s">
        <v>8</v>
      </c>
      <c r="R10" s="41">
        <f t="shared" si="1"/>
        <v>219142.43</v>
      </c>
    </row>
    <row r="11" spans="2:18" s="5" customFormat="1" ht="25.5" customHeight="1">
      <c r="B11" s="12" t="s">
        <v>19</v>
      </c>
      <c r="C11" s="13">
        <f>+'[1]Enero'!C11+'[1]Febrero'!C11+'[1]Marzo'!C11+'[1]Abril'!C11+'[1]Mayo'!C11+'[1]Junio'!C11+'[1]Julio'!C11+'[1]Agosto'!C11+'[1]Septiembre'!C11+'[1]Octubre'!C11+'[1]Noviembre'!C11+'[1]Diciembre'!C11</f>
        <v>643426.48</v>
      </c>
      <c r="D11" s="13">
        <f>+'[1]Enero'!D11+'[1]Febrero'!D11+'[1]Marzo'!D11+'[1]Abril'!D11+'[1]Mayo'!D11+'[1]Junio'!D11+'[1]Julio'!D11+'[1]Agosto'!D11+'[1]Septiembre'!D11+'[1]Octubre'!D11+'[1]Noviembre'!D11+'[1]Diciembre'!D11</f>
        <v>1523352.3800000001</v>
      </c>
      <c r="E11" s="13">
        <f>+'[1]Enero'!E11+'[1]Febrero'!E11+'[1]Marzo'!E11+'[1]Abril'!E11+'[1]Mayo'!E11+'[1]Junio'!E11+'[1]Julio'!E11+'[1]Agosto'!E11+'[1]Septiembre'!E11+'[1]Octubre'!E11+'[1]Noviembre'!E11+'[1]Diciembre'!E11</f>
        <v>4085.4000000000005</v>
      </c>
      <c r="F11" s="13">
        <f>+'[1]Enero'!F11+'[1]Febrero'!F11+'[1]Marzo'!F11+'[1]Abril'!F11+'[1]Mayo'!F11+'[1]Junio'!F11+'[1]Julio'!F11+'[1]Agosto'!F11+'[1]Septiembre'!F11+'[1]Octubre'!F11+'[1]Noviembre'!F11+'[1]Diciembre'!F11</f>
        <v>10936.400000000001</v>
      </c>
      <c r="G11" s="13">
        <f>+'[1]Enero'!G11+'[1]Febrero'!G11+'[1]Marzo'!G11+'[1]Abril'!G11+'[1]Mayo'!G11+'[1]Junio'!G11+'[1]Julio'!G11+'[1]Agosto'!G11+'[1]Septiembre'!G11+'[1]Octubre'!G11+'[1]Noviembre'!G11+'[1]Diciembre'!G11</f>
        <v>0</v>
      </c>
      <c r="H11" s="13">
        <f>+'[1]Enero'!H11+'[1]Febrero'!H11+'[1]Marzo'!H11+'[1]Abril'!H11+'[1]Mayo'!H11+'[1]Junio'!H11+'[1]Julio'!H11+'[1]Agosto'!H11+'[1]Septiembre'!H11+'[1]Octubre'!H11+'[1]Noviembre'!H11+'[1]Diciembre'!H11</f>
        <v>526.7</v>
      </c>
      <c r="I11" s="13">
        <f>+'[1]Enero'!I11+'[1]Febrero'!I11+'[1]Marzo'!I11+'[1]Abril'!I11+'[1]Mayo'!I11+'[1]Junio'!I11+'[1]Julio'!I11+'[1]Agosto'!I11+'[1]Septiembre'!I11+'[1]Octubre'!I11+'[1]Noviembre'!I11+'[1]Diciembre'!I11</f>
        <v>0</v>
      </c>
      <c r="J11" s="13">
        <f>+'[1]Enero'!J11+'[1]Febrero'!J11+'[1]Marzo'!J11+'[1]Abril'!J11+'[1]Mayo'!J11+'[1]Junio'!J11+'[1]Julio'!J11+'[1]Agosto'!J11+'[1]Septiembre'!J11+'[1]Octubre'!J11+'[1]Noviembre'!J11+'[1]Diciembre'!J11</f>
        <v>0</v>
      </c>
      <c r="K11" s="14">
        <f t="shared" si="0"/>
        <v>2182327.3600000003</v>
      </c>
      <c r="L11" s="10"/>
      <c r="M11" s="15" t="str">
        <f>+C7</f>
        <v>AGRICULTURA</v>
      </c>
      <c r="Q11" s="40" t="s">
        <v>9</v>
      </c>
      <c r="R11" s="41">
        <f t="shared" si="1"/>
        <v>172460.82000000004</v>
      </c>
    </row>
    <row r="12" spans="2:18" s="5" customFormat="1" ht="25.5" customHeight="1">
      <c r="B12" s="12" t="s">
        <v>20</v>
      </c>
      <c r="C12" s="13">
        <f>+'[1]Enero'!C12+'[1]Febrero'!C12+'[1]Marzo'!C12+'[1]Abril'!C12+'[1]Mayo'!C12+'[1]Junio'!C12+'[1]Julio'!C12+'[1]Agosto'!C12+'[1]Septiembre'!C12+'[1]Octubre'!C12+'[1]Noviembre'!C12+'[1]Diciembre'!C12</f>
        <v>197932.33</v>
      </c>
      <c r="D12" s="13">
        <f>+'[1]Enero'!D12+'[1]Febrero'!D12+'[1]Marzo'!D12+'[1]Abril'!D12+'[1]Mayo'!D12+'[1]Junio'!D12+'[1]Julio'!D12+'[1]Agosto'!D12+'[1]Septiembre'!D12+'[1]Octubre'!D12+'[1]Noviembre'!D12+'[1]Diciembre'!D12</f>
        <v>745014.6300000001</v>
      </c>
      <c r="E12" s="13">
        <f>+'[1]Enero'!E12+'[1]Febrero'!E12+'[1]Marzo'!E12+'[1]Abril'!E12+'[1]Mayo'!E12+'[1]Junio'!E12+'[1]Julio'!E12+'[1]Agosto'!E12+'[1]Septiembre'!E12+'[1]Octubre'!E12+'[1]Noviembre'!E12+'[1]Diciembre'!E12</f>
        <v>0</v>
      </c>
      <c r="F12" s="13">
        <f>+'[1]Enero'!F12+'[1]Febrero'!F12+'[1]Marzo'!F12+'[1]Abril'!F12+'[1]Mayo'!F12+'[1]Junio'!F12+'[1]Julio'!F12+'[1]Agosto'!F12+'[1]Septiembre'!F12+'[1]Octubre'!F12+'[1]Noviembre'!F12+'[1]Diciembre'!F12</f>
        <v>0</v>
      </c>
      <c r="G12" s="13">
        <f>+'[1]Enero'!G12+'[1]Febrero'!G12+'[1]Marzo'!G12+'[1]Abril'!G12+'[1]Mayo'!G12+'[1]Junio'!G12+'[1]Julio'!G12+'[1]Agosto'!G12+'[1]Septiembre'!G12+'[1]Octubre'!G12+'[1]Noviembre'!G12+'[1]Diciembre'!G12</f>
        <v>0</v>
      </c>
      <c r="H12" s="13">
        <f>+'[1]Enero'!H12+'[1]Febrero'!H12+'[1]Marzo'!H12+'[1]Abril'!H12+'[1]Mayo'!H12+'[1]Junio'!H12+'[1]Julio'!H12+'[1]Agosto'!H12+'[1]Septiembre'!H12+'[1]Octubre'!H12+'[1]Noviembre'!H12+'[1]Diciembre'!H12</f>
        <v>0</v>
      </c>
      <c r="I12" s="13">
        <f>+'[1]Enero'!I12+'[1]Febrero'!I12+'[1]Marzo'!I12+'[1]Abril'!I12+'[1]Mayo'!I12+'[1]Junio'!I12+'[1]Julio'!I12+'[1]Agosto'!I12+'[1]Septiembre'!I12+'[1]Octubre'!I12+'[1]Noviembre'!I12+'[1]Diciembre'!I12</f>
        <v>0</v>
      </c>
      <c r="J12" s="13">
        <f>+'[1]Enero'!J12+'[1]Febrero'!J12+'[1]Marzo'!J12+'[1]Abril'!J12+'[1]Mayo'!J12+'[1]Junio'!J12+'[1]Julio'!J12+'[1]Agosto'!J12+'[1]Septiembre'!J12+'[1]Octubre'!J12+'[1]Noviembre'!J12+'[1]Diciembre'!J12</f>
        <v>0</v>
      </c>
      <c r="K12" s="14">
        <f t="shared" si="0"/>
        <v>942946.9600000001</v>
      </c>
      <c r="L12" s="10"/>
      <c r="M12" s="15" t="str">
        <f>+D7</f>
        <v>GANADERIA</v>
      </c>
      <c r="Q12" s="40" t="s">
        <v>10</v>
      </c>
      <c r="R12" s="41">
        <f t="shared" si="1"/>
        <v>260193.75999999998</v>
      </c>
    </row>
    <row r="13" spans="2:18" s="5" customFormat="1" ht="25.5" customHeight="1">
      <c r="B13" s="12" t="s">
        <v>21</v>
      </c>
      <c r="C13" s="13">
        <f>+'[1]Enero'!C13+'[1]Febrero'!C13+'[1]Marzo'!C13+'[1]Abril'!C13+'[1]Mayo'!C13+'[1]Junio'!C13+'[1]Julio'!C13+'[1]Agosto'!C13+'[1]Septiembre'!C13+'[1]Octubre'!C13+'[1]Noviembre'!C13+'[1]Diciembre'!C13</f>
        <v>618224.4200000002</v>
      </c>
      <c r="D13" s="13">
        <f>+'[1]Enero'!D13+'[1]Febrero'!D13+'[1]Marzo'!D13+'[1]Abril'!D13+'[1]Mayo'!D13+'[1]Junio'!D13+'[1]Julio'!D13+'[1]Agosto'!D13+'[1]Septiembre'!D13+'[1]Octubre'!D13+'[1]Noviembre'!D13+'[1]Diciembre'!D13</f>
        <v>0</v>
      </c>
      <c r="E13" s="13">
        <f>+'[1]Enero'!E13+'[1]Febrero'!E13+'[1]Marzo'!E13+'[1]Abril'!E13+'[1]Mayo'!E13+'[1]Junio'!E13+'[1]Julio'!E13+'[1]Agosto'!E13+'[1]Septiembre'!E13+'[1]Octubre'!E13+'[1]Noviembre'!E13+'[1]Diciembre'!E13</f>
        <v>0</v>
      </c>
      <c r="F13" s="13">
        <f>+'[1]Enero'!F13+'[1]Febrero'!F13+'[1]Marzo'!F13+'[1]Abril'!F13+'[1]Mayo'!F13+'[1]Junio'!F13+'[1]Julio'!F13+'[1]Agosto'!F13+'[1]Septiembre'!F13+'[1]Octubre'!F13+'[1]Noviembre'!F13+'[1]Diciembre'!F13</f>
        <v>0</v>
      </c>
      <c r="G13" s="13">
        <f>+'[1]Enero'!G13+'[1]Febrero'!G13+'[1]Marzo'!G13+'[1]Abril'!G13+'[1]Mayo'!G13+'[1]Junio'!G13+'[1]Julio'!G13+'[1]Agosto'!G13+'[1]Septiembre'!G13+'[1]Octubre'!G13+'[1]Noviembre'!G13+'[1]Diciembre'!G13</f>
        <v>0</v>
      </c>
      <c r="H13" s="13">
        <f>+'[1]Enero'!H13+'[1]Febrero'!H13+'[1]Marzo'!H13+'[1]Abril'!H13+'[1]Mayo'!H13+'[1]Junio'!H13+'[1]Julio'!H13+'[1]Agosto'!H13+'[1]Septiembre'!H13+'[1]Octubre'!H13+'[1]Noviembre'!H13+'[1]Diciembre'!H13</f>
        <v>0</v>
      </c>
      <c r="I13" s="13">
        <f>+'[1]Enero'!I13+'[1]Febrero'!I13+'[1]Marzo'!I13+'[1]Abril'!I13+'[1]Mayo'!I13+'[1]Junio'!I13+'[1]Julio'!I13+'[1]Agosto'!I13+'[1]Septiembre'!I13+'[1]Octubre'!I13+'[1]Noviembre'!I13+'[1]Diciembre'!I13</f>
        <v>0</v>
      </c>
      <c r="J13" s="13">
        <f>+'[1]Enero'!J13+'[1]Febrero'!J13+'[1]Marzo'!J13+'[1]Abril'!J13+'[1]Mayo'!J13+'[1]Junio'!J13+'[1]Julio'!J13+'[1]Agosto'!J13+'[1]Septiembre'!J13+'[1]Octubre'!J13+'[1]Noviembre'!J13+'[1]Diciembre'!J13</f>
        <v>0</v>
      </c>
      <c r="K13" s="14">
        <f t="shared" si="0"/>
        <v>618224.4200000002</v>
      </c>
      <c r="L13" s="10"/>
      <c r="M13" s="15" t="str">
        <f>+E7</f>
        <v>AVICULTURA</v>
      </c>
      <c r="Q13" s="40" t="s">
        <v>11</v>
      </c>
      <c r="R13" s="41">
        <f t="shared" si="1"/>
        <v>526.7</v>
      </c>
    </row>
    <row r="14" spans="2:18" s="5" customFormat="1" ht="25.5" customHeight="1">
      <c r="B14" s="12" t="s">
        <v>22</v>
      </c>
      <c r="C14" s="13">
        <f>+'[1]Enero'!C14+'[1]Febrero'!C14+'[1]Marzo'!C14+'[1]Abril'!C14+'[1]Mayo'!C14+'[1]Junio'!C14+'[1]Julio'!C14+'[1]Agosto'!C14+'[1]Septiembre'!C14+'[1]Octubre'!C14+'[1]Noviembre'!C14+'[1]Diciembre'!C14</f>
        <v>88795.17000000001</v>
      </c>
      <c r="D14" s="13">
        <f>+'[1]Enero'!D14+'[1]Febrero'!D14+'[1]Marzo'!D14+'[1]Abril'!D14+'[1]Mayo'!D14+'[1]Junio'!D14+'[1]Julio'!D14+'[1]Agosto'!D14+'[1]Septiembre'!D14+'[1]Octubre'!D14+'[1]Noviembre'!D14+'[1]Diciembre'!D14</f>
        <v>710906.51</v>
      </c>
      <c r="E14" s="13">
        <f>+'[1]Enero'!E14+'[1]Febrero'!E14+'[1]Marzo'!E14+'[1]Abril'!E14+'[1]Mayo'!E14+'[1]Junio'!E14+'[1]Julio'!E14+'[1]Agosto'!E14+'[1]Septiembre'!E14+'[1]Octubre'!E14+'[1]Noviembre'!E14+'[1]Diciembre'!E14</f>
        <v>0</v>
      </c>
      <c r="F14" s="13">
        <f>+'[1]Enero'!F14+'[1]Febrero'!F14+'[1]Marzo'!F14+'[1]Abril'!F14+'[1]Mayo'!F14+'[1]Junio'!F14+'[1]Julio'!F14+'[1]Agosto'!F14+'[1]Septiembre'!F14+'[1]Octubre'!F14+'[1]Noviembre'!F14+'[1]Diciembre'!F14</f>
        <v>0</v>
      </c>
      <c r="G14" s="13">
        <f>+'[1]Enero'!G14+'[1]Febrero'!G14+'[1]Marzo'!G14+'[1]Abril'!G14+'[1]Mayo'!G14+'[1]Junio'!G14+'[1]Julio'!G14+'[1]Agosto'!G14+'[1]Septiembre'!G14+'[1]Octubre'!G14+'[1]Noviembre'!G14+'[1]Diciembre'!G14</f>
        <v>0</v>
      </c>
      <c r="H14" s="13">
        <f>+'[1]Enero'!H14+'[1]Febrero'!H14+'[1]Marzo'!H14+'[1]Abril'!H14+'[1]Mayo'!H14+'[1]Junio'!H14+'[1]Julio'!H14+'[1]Agosto'!H14+'[1]Septiembre'!H14+'[1]Octubre'!H14+'[1]Noviembre'!H14+'[1]Diciembre'!H14</f>
        <v>0</v>
      </c>
      <c r="I14" s="13">
        <f>+'[1]Enero'!I14+'[1]Febrero'!I14+'[1]Marzo'!I14+'[1]Abril'!I14+'[1]Mayo'!I14+'[1]Junio'!I14+'[1]Julio'!I14+'[1]Agosto'!I14+'[1]Septiembre'!I14+'[1]Octubre'!I14+'[1]Noviembre'!I14+'[1]Diciembre'!I14</f>
        <v>0</v>
      </c>
      <c r="J14" s="13">
        <f>+'[1]Enero'!J14+'[1]Febrero'!J14+'[1]Marzo'!J14+'[1]Abril'!J14+'[1]Mayo'!J14+'[1]Junio'!J14+'[1]Julio'!J14+'[1]Agosto'!J14+'[1]Septiembre'!J14+'[1]Octubre'!J14+'[1]Noviembre'!J14+'[1]Diciembre'!J14</f>
        <v>0</v>
      </c>
      <c r="K14" s="14">
        <f t="shared" si="0"/>
        <v>799701.68</v>
      </c>
      <c r="L14" s="10"/>
      <c r="M14" s="15" t="str">
        <f>+F7</f>
        <v>ACUICULTURA</v>
      </c>
      <c r="Q14" s="40" t="s">
        <v>12</v>
      </c>
      <c r="R14" s="41">
        <f t="shared" si="1"/>
        <v>0</v>
      </c>
    </row>
    <row r="15" spans="2:18" s="5" customFormat="1" ht="25.5" customHeight="1">
      <c r="B15" s="12" t="s">
        <v>23</v>
      </c>
      <c r="C15" s="13">
        <f>+'[1]Enero'!C15+'[1]Febrero'!C15+'[1]Marzo'!C15+'[1]Abril'!C15+'[1]Mayo'!C15+'[1]Junio'!C15+'[1]Julio'!C15+'[1]Agosto'!C15+'[1]Septiembre'!C15+'[1]Octubre'!C15+'[1]Noviembre'!C15+'[1]Diciembre'!C15</f>
        <v>239010.88999999998</v>
      </c>
      <c r="D15" s="13">
        <f>+'[1]Enero'!D15+'[1]Febrero'!D15+'[1]Marzo'!D15+'[1]Abril'!D15+'[1]Mayo'!D15+'[1]Junio'!D15+'[1]Julio'!D15+'[1]Agosto'!D15+'[1]Septiembre'!D15+'[1]Octubre'!D15+'[1]Noviembre'!D15+'[1]Diciembre'!D15</f>
        <v>5832.87</v>
      </c>
      <c r="E15" s="13">
        <f>+'[1]Enero'!E15+'[1]Febrero'!E15+'[1]Marzo'!E15+'[1]Abril'!E15+'[1]Mayo'!E15+'[1]Junio'!E15+'[1]Julio'!E15+'[1]Agosto'!E15+'[1]Septiembre'!E15+'[1]Octubre'!E15+'[1]Noviembre'!E15+'[1]Diciembre'!E15</f>
        <v>409.18</v>
      </c>
      <c r="F15" s="13">
        <f>+'[1]Enero'!F15+'[1]Febrero'!F15+'[1]Marzo'!F15+'[1]Abril'!F15+'[1]Mayo'!F15+'[1]Junio'!F15+'[1]Julio'!F15+'[1]Agosto'!F15+'[1]Septiembre'!F15+'[1]Octubre'!F15+'[1]Noviembre'!F15+'[1]Diciembre'!F15</f>
        <v>0</v>
      </c>
      <c r="G15" s="13">
        <f>+'[1]Enero'!G15+'[1]Febrero'!G15+'[1]Marzo'!G15+'[1]Abril'!G15+'[1]Mayo'!G15+'[1]Junio'!G15+'[1]Julio'!G15+'[1]Agosto'!G15+'[1]Septiembre'!G15+'[1]Octubre'!G15+'[1]Noviembre'!G15+'[1]Diciembre'!G15</f>
        <v>468.14</v>
      </c>
      <c r="H15" s="13">
        <f>+'[1]Enero'!H15+'[1]Febrero'!H15+'[1]Marzo'!H15+'[1]Abril'!H15+'[1]Mayo'!H15+'[1]Junio'!H15+'[1]Julio'!H15+'[1]Agosto'!H15+'[1]Septiembre'!H15+'[1]Octubre'!H15+'[1]Noviembre'!H15+'[1]Diciembre'!H15</f>
        <v>0</v>
      </c>
      <c r="I15" s="13">
        <f>+'[1]Enero'!I15+'[1]Febrero'!I15+'[1]Marzo'!I15+'[1]Abril'!I15+'[1]Mayo'!I15+'[1]Junio'!I15+'[1]Julio'!I15+'[1]Agosto'!I15+'[1]Septiembre'!I15+'[1]Octubre'!I15+'[1]Noviembre'!I15+'[1]Diciembre'!I15</f>
        <v>0</v>
      </c>
      <c r="J15" s="13">
        <f>+'[1]Enero'!J15+'[1]Febrero'!J15+'[1]Marzo'!J15+'[1]Abril'!J15+'[1]Mayo'!J15+'[1]Junio'!J15+'[1]Julio'!J15+'[1]Agosto'!J15+'[1]Septiembre'!J15+'[1]Octubre'!J15+'[1]Noviembre'!J15+'[1]Diciembre'!J15</f>
        <v>0</v>
      </c>
      <c r="K15" s="14">
        <f t="shared" si="0"/>
        <v>245721.08</v>
      </c>
      <c r="L15" s="10"/>
      <c r="M15" s="15" t="str">
        <f>+G7</f>
        <v>SILVICULTURA</v>
      </c>
      <c r="Q15" s="40" t="s">
        <v>13</v>
      </c>
      <c r="R15" s="41">
        <f t="shared" si="1"/>
        <v>0</v>
      </c>
    </row>
    <row r="16" spans="2:18" s="5" customFormat="1" ht="25.5" customHeight="1">
      <c r="B16" s="12" t="s">
        <v>24</v>
      </c>
      <c r="C16" s="13">
        <f>+'[1]Enero'!C16+'[1]Febrero'!C16+'[1]Marzo'!C16+'[1]Abril'!C16+'[1]Mayo'!C16+'[1]Junio'!C16+'[1]Julio'!C16+'[1]Agosto'!C16+'[1]Septiembre'!C16+'[1]Octubre'!C16+'[1]Noviembre'!C16+'[1]Diciembre'!C16</f>
        <v>30608.86</v>
      </c>
      <c r="D16" s="13">
        <f>+'[1]Enero'!D16+'[1]Febrero'!D16+'[1]Marzo'!D16+'[1]Abril'!D16+'[1]Mayo'!D16+'[1]Junio'!D16+'[1]Julio'!D16+'[1]Agosto'!D16+'[1]Septiembre'!D16+'[1]Octubre'!D16+'[1]Noviembre'!D16+'[1]Diciembre'!D16</f>
        <v>62824.939999999995</v>
      </c>
      <c r="E16" s="13">
        <f>+'[1]Enero'!E16+'[1]Febrero'!E16+'[1]Marzo'!E16+'[1]Abril'!E16+'[1]Mayo'!E16+'[1]Junio'!E16+'[1]Julio'!E16+'[1]Agosto'!E16+'[1]Septiembre'!E16+'[1]Octubre'!E16+'[1]Noviembre'!E16+'[1]Diciembre'!E16</f>
        <v>4291.7</v>
      </c>
      <c r="F16" s="13">
        <f>+'[1]Enero'!F16+'[1]Febrero'!F16+'[1]Marzo'!F16+'[1]Abril'!F16+'[1]Mayo'!F16+'[1]Junio'!F16+'[1]Julio'!F16+'[1]Agosto'!F16+'[1]Septiembre'!F16+'[1]Octubre'!F16+'[1]Noviembre'!F16+'[1]Diciembre'!F16</f>
        <v>0</v>
      </c>
      <c r="G16" s="13">
        <f>+'[1]Enero'!G16+'[1]Febrero'!G16+'[1]Marzo'!G16+'[1]Abril'!G16+'[1]Mayo'!G16+'[1]Junio'!G16+'[1]Julio'!G16+'[1]Agosto'!G16+'[1]Septiembre'!G16+'[1]Octubre'!G16+'[1]Noviembre'!G16+'[1]Diciembre'!G16</f>
        <v>4265.66</v>
      </c>
      <c r="H16" s="13">
        <f>+'[1]Enero'!H16+'[1]Febrero'!H16+'[1]Marzo'!H16+'[1]Abril'!H16+'[1]Mayo'!H16+'[1]Junio'!H16+'[1]Julio'!H16+'[1]Agosto'!H16+'[1]Septiembre'!H16+'[1]Octubre'!H16+'[1]Noviembre'!H16+'[1]Diciembre'!H16</f>
        <v>0</v>
      </c>
      <c r="I16" s="13">
        <f>+'[1]Enero'!I16+'[1]Febrero'!I16+'[1]Marzo'!I16+'[1]Abril'!I16+'[1]Mayo'!I16+'[1]Junio'!I16+'[1]Julio'!I16+'[1]Agosto'!I16+'[1]Septiembre'!I16+'[1]Octubre'!I16+'[1]Noviembre'!I16+'[1]Diciembre'!I16</f>
        <v>0</v>
      </c>
      <c r="J16" s="13">
        <f>+'[1]Enero'!J16+'[1]Febrero'!J16+'[1]Marzo'!J16+'[1]Abril'!J16+'[1]Mayo'!J16+'[1]Junio'!J16+'[1]Julio'!J16+'[1]Agosto'!J16+'[1]Septiembre'!J16+'[1]Octubre'!J16+'[1]Noviembre'!J16+'[1]Diciembre'!J16</f>
        <v>0</v>
      </c>
      <c r="K16" s="14">
        <f t="shared" si="0"/>
        <v>101991.15999999999</v>
      </c>
      <c r="L16" s="10"/>
      <c r="M16" s="16"/>
      <c r="Q16" s="42"/>
      <c r="R16" s="41">
        <f>+SUM(R8:R15)</f>
        <v>15454754.31</v>
      </c>
    </row>
    <row r="17" spans="2:18" s="5" customFormat="1" ht="25.5" customHeight="1">
      <c r="B17" s="12" t="s">
        <v>25</v>
      </c>
      <c r="C17" s="13">
        <f>+'[1]Enero'!C17+'[1]Febrero'!C17+'[1]Marzo'!C17+'[1]Abril'!C17+'[1]Mayo'!C17+'[1]Junio'!C17+'[1]Julio'!C17+'[1]Agosto'!C17+'[1]Septiembre'!C17+'[1]Octubre'!C17+'[1]Noviembre'!C17+'[1]Diciembre'!C17</f>
        <v>0</v>
      </c>
      <c r="D17" s="13">
        <f>+'[1]Enero'!D17+'[1]Febrero'!D17+'[1]Marzo'!D17+'[1]Abril'!D17+'[1]Mayo'!D17+'[1]Junio'!D17+'[1]Julio'!D17+'[1]Agosto'!D17+'[1]Septiembre'!D17+'[1]Octubre'!D17+'[1]Noviembre'!D17+'[1]Diciembre'!D17</f>
        <v>0</v>
      </c>
      <c r="E17" s="13">
        <f>+'[1]Enero'!E17+'[1]Febrero'!E17+'[1]Marzo'!E17+'[1]Abril'!E17+'[1]Mayo'!E17+'[1]Junio'!E17+'[1]Julio'!E17+'[1]Agosto'!E17+'[1]Septiembre'!E17+'[1]Octubre'!E17+'[1]Noviembre'!E17+'[1]Diciembre'!E17</f>
        <v>0</v>
      </c>
      <c r="F17" s="13">
        <f>+'[1]Enero'!F17+'[1]Febrero'!F17+'[1]Marzo'!F17+'[1]Abril'!F17+'[1]Mayo'!F17+'[1]Junio'!F17+'[1]Julio'!F17+'[1]Agosto'!F17+'[1]Septiembre'!F17+'[1]Octubre'!F17+'[1]Noviembre'!F17+'[1]Diciembre'!F17</f>
        <v>118033.95000000003</v>
      </c>
      <c r="G17" s="13">
        <f>+'[1]Enero'!G17+'[1]Febrero'!G17+'[1]Marzo'!G17+'[1]Abril'!G17+'[1]Mayo'!G17+'[1]Junio'!G17+'[1]Julio'!G17+'[1]Agosto'!G17+'[1]Septiembre'!G17+'[1]Octubre'!G17+'[1]Noviembre'!G17+'[1]Diciembre'!G17</f>
        <v>0</v>
      </c>
      <c r="H17" s="13">
        <f>+'[1]Enero'!H17+'[1]Febrero'!H17+'[1]Marzo'!H17+'[1]Abril'!H17+'[1]Mayo'!H17+'[1]Junio'!H17+'[1]Julio'!H17+'[1]Agosto'!H17+'[1]Septiembre'!H17+'[1]Octubre'!H17+'[1]Noviembre'!H17+'[1]Diciembre'!H17</f>
        <v>0</v>
      </c>
      <c r="I17" s="13">
        <f>+'[1]Enero'!I17+'[1]Febrero'!I17+'[1]Marzo'!I17+'[1]Abril'!I17+'[1]Mayo'!I17+'[1]Junio'!I17+'[1]Julio'!I17+'[1]Agosto'!I17+'[1]Septiembre'!I17+'[1]Octubre'!I17+'[1]Noviembre'!I17+'[1]Diciembre'!I17</f>
        <v>0</v>
      </c>
      <c r="J17" s="13">
        <f>+'[1]Enero'!J17+'[1]Febrero'!J17+'[1]Marzo'!J17+'[1]Abril'!J17+'[1]Mayo'!J17+'[1]Junio'!J17+'[1]Julio'!J17+'[1]Agosto'!J17+'[1]Septiembre'!J17+'[1]Octubre'!J17+'[1]Noviembre'!J17+'[1]Diciembre'!J17</f>
        <v>0</v>
      </c>
      <c r="K17" s="14">
        <f t="shared" si="0"/>
        <v>118033.95000000003</v>
      </c>
      <c r="L17" s="10"/>
      <c r="M17" s="17"/>
      <c r="N17" s="11"/>
      <c r="Q17" s="39"/>
      <c r="R17" s="39"/>
    </row>
    <row r="18" spans="2:18" s="5" customFormat="1" ht="25.5" customHeight="1">
      <c r="B18" s="12" t="s">
        <v>26</v>
      </c>
      <c r="C18" s="13">
        <f>+'[1]Enero'!C18+'[1]Febrero'!C18+'[1]Marzo'!C18+'[1]Abril'!C18+'[1]Mayo'!C18+'[1]Junio'!C18+'[1]Julio'!C18+'[1]Agosto'!C18+'[1]Septiembre'!C18+'[1]Octubre'!C18+'[1]Noviembre'!C18+'[1]Diciembre'!C18</f>
        <v>64890.14</v>
      </c>
      <c r="D18" s="13">
        <f>+'[1]Enero'!D18+'[1]Febrero'!D18+'[1]Marzo'!D18+'[1]Abril'!D18+'[1]Mayo'!D18+'[1]Junio'!D18+'[1]Julio'!D18+'[1]Agosto'!D18+'[1]Septiembre'!D18+'[1]Octubre'!D18+'[1]Noviembre'!D18+'[1]Diciembre'!D18</f>
        <v>112907.31</v>
      </c>
      <c r="E18" s="13">
        <f>+'[1]Enero'!E18+'[1]Febrero'!E18+'[1]Marzo'!E18+'[1]Abril'!E18+'[1]Mayo'!E18+'[1]Junio'!E18+'[1]Julio'!E18+'[1]Agosto'!E18+'[1]Septiembre'!E18+'[1]Octubre'!E18+'[1]Noviembre'!E18+'[1]Diciembre'!E18</f>
        <v>4127.42</v>
      </c>
      <c r="F18" s="13">
        <f>+'[1]Enero'!F18+'[1]Febrero'!F18+'[1]Marzo'!F18+'[1]Abril'!F18+'[1]Mayo'!F18+'[1]Junio'!F18+'[1]Julio'!F18+'[1]Agosto'!F18+'[1]Septiembre'!F18+'[1]Octubre'!F18+'[1]Noviembre'!F18+'[1]Diciembre'!F18</f>
        <v>0</v>
      </c>
      <c r="G18" s="13">
        <f>+'[1]Enero'!G18+'[1]Febrero'!G18+'[1]Marzo'!G18+'[1]Abril'!G18+'[1]Mayo'!G18+'[1]Junio'!G18+'[1]Julio'!G18+'[1]Agosto'!G18+'[1]Septiembre'!G18+'[1]Octubre'!G18+'[1]Noviembre'!G18+'[1]Diciembre'!G18</f>
        <v>0</v>
      </c>
      <c r="H18" s="13">
        <f>+'[1]Enero'!H18+'[1]Febrero'!H18+'[1]Marzo'!H18+'[1]Abril'!H18+'[1]Mayo'!H18+'[1]Junio'!H18+'[1]Julio'!H18+'[1]Agosto'!H18+'[1]Septiembre'!H18+'[1]Octubre'!H18+'[1]Noviembre'!H18+'[1]Diciembre'!H18</f>
        <v>0</v>
      </c>
      <c r="I18" s="13">
        <f>+'[1]Enero'!I18+'[1]Febrero'!I18+'[1]Marzo'!I18+'[1]Abril'!I18+'[1]Mayo'!I18+'[1]Junio'!I18+'[1]Julio'!I18+'[1]Agosto'!I18+'[1]Septiembre'!I18+'[1]Octubre'!I18+'[1]Noviembre'!I18+'[1]Diciembre'!I18</f>
        <v>0</v>
      </c>
      <c r="J18" s="13">
        <f>+'[1]Enero'!J18+'[1]Febrero'!J18+'[1]Marzo'!J18+'[1]Abril'!J18+'[1]Mayo'!J18+'[1]Junio'!J18+'[1]Julio'!J18+'[1]Agosto'!J18+'[1]Septiembre'!J18+'[1]Octubre'!J18+'[1]Noviembre'!J18+'[1]Diciembre'!J18</f>
        <v>0</v>
      </c>
      <c r="K18" s="14">
        <f t="shared" si="0"/>
        <v>181924.87000000002</v>
      </c>
      <c r="L18" s="10"/>
      <c r="M18" s="17"/>
      <c r="N18" s="11"/>
      <c r="Q18" s="39"/>
      <c r="R18" s="39"/>
    </row>
    <row r="19" spans="2:18" s="5" customFormat="1" ht="25.5" customHeight="1">
      <c r="B19" s="12" t="s">
        <v>27</v>
      </c>
      <c r="C19" s="13">
        <f>+'[1]Enero'!C19+'[1]Febrero'!C19+'[1]Marzo'!C19+'[1]Abril'!C19+'[1]Mayo'!C19+'[1]Junio'!C19+'[1]Julio'!C19+'[1]Agosto'!C19+'[1]Septiembre'!C19+'[1]Octubre'!C19+'[1]Noviembre'!C19+'[1]Diciembre'!C19</f>
        <v>14990.210000000001</v>
      </c>
      <c r="D19" s="13">
        <f>+'[1]Enero'!D19+'[1]Febrero'!D19+'[1]Marzo'!D19+'[1]Abril'!D19+'[1]Mayo'!D19+'[1]Junio'!D19+'[1]Julio'!D19+'[1]Agosto'!D19+'[1]Septiembre'!D19+'[1]Octubre'!D19+'[1]Noviembre'!D19+'[1]Diciembre'!D19</f>
        <v>16402.68</v>
      </c>
      <c r="E19" s="13">
        <f>+'[1]Enero'!E19+'[1]Febrero'!E19+'[1]Marzo'!E19+'[1]Abril'!E19+'[1]Mayo'!E19+'[1]Junio'!E19+'[1]Julio'!E19+'[1]Agosto'!E19+'[1]Septiembre'!E19+'[1]Octubre'!E19+'[1]Noviembre'!E19+'[1]Diciembre'!E19</f>
        <v>19681.329999999998</v>
      </c>
      <c r="F19" s="13">
        <f>+'[1]Enero'!F19+'[1]Febrero'!F19+'[1]Marzo'!F19+'[1]Abril'!F19+'[1]Mayo'!F19+'[1]Junio'!F19+'[1]Julio'!F19+'[1]Agosto'!F19+'[1]Septiembre'!F19+'[1]Octubre'!F19+'[1]Noviembre'!F19+'[1]Diciembre'!F19</f>
        <v>0</v>
      </c>
      <c r="G19" s="13">
        <f>+'[1]Enero'!G19+'[1]Febrero'!G19+'[1]Marzo'!G19+'[1]Abril'!G19+'[1]Mayo'!G19+'[1]Junio'!G19+'[1]Julio'!G19+'[1]Agosto'!G19+'[1]Septiembre'!G19+'[1]Octubre'!G19+'[1]Noviembre'!G19+'[1]Diciembre'!G19</f>
        <v>0</v>
      </c>
      <c r="H19" s="13">
        <f>+'[1]Enero'!H19+'[1]Febrero'!H19+'[1]Marzo'!H19+'[1]Abril'!H19+'[1]Mayo'!H19+'[1]Junio'!H19+'[1]Julio'!H19+'[1]Agosto'!H19+'[1]Septiembre'!H19+'[1]Octubre'!H19+'[1]Noviembre'!H19+'[1]Diciembre'!H19</f>
        <v>0</v>
      </c>
      <c r="I19" s="13">
        <f>+'[1]Enero'!I19+'[1]Febrero'!I19+'[1]Marzo'!I19+'[1]Abril'!I19+'[1]Mayo'!I19+'[1]Junio'!I19+'[1]Julio'!I19+'[1]Agosto'!I19+'[1]Septiembre'!I19+'[1]Octubre'!I19+'[1]Noviembre'!I19+'[1]Diciembre'!I19</f>
        <v>0</v>
      </c>
      <c r="J19" s="13">
        <f>+'[1]Enero'!J19+'[1]Febrero'!J19+'[1]Marzo'!J19+'[1]Abril'!J19+'[1]Mayo'!J19+'[1]Junio'!J19+'[1]Julio'!J19+'[1]Agosto'!J19+'[1]Septiembre'!J19+'[1]Octubre'!J19+'[1]Noviembre'!J19+'[1]Diciembre'!J19</f>
        <v>0</v>
      </c>
      <c r="K19" s="14">
        <f t="shared" si="0"/>
        <v>51074.22</v>
      </c>
      <c r="L19" s="10"/>
      <c r="M19" s="11"/>
      <c r="N19" s="11"/>
      <c r="Q19" s="39"/>
      <c r="R19" s="39"/>
    </row>
    <row r="20" spans="2:18" s="5" customFormat="1" ht="25.5" customHeight="1">
      <c r="B20" s="18" t="s">
        <v>28</v>
      </c>
      <c r="C20" s="13">
        <f>+'[1]Enero'!C20+'[1]Febrero'!C20+'[1]Marzo'!C20+'[1]Abril'!C20+'[1]Mayo'!C20+'[1]Junio'!C20+'[1]Julio'!C20+'[1]Agosto'!C20+'[1]Septiembre'!C20+'[1]Octubre'!C20+'[1]Noviembre'!C20+'[1]Diciembre'!C20</f>
        <v>0</v>
      </c>
      <c r="D20" s="13">
        <f>+'[1]Enero'!D20+'[1]Febrero'!D20+'[1]Marzo'!D20+'[1]Abril'!D20+'[1]Mayo'!D20+'[1]Junio'!D20+'[1]Julio'!D20+'[1]Agosto'!D20+'[1]Septiembre'!D20+'[1]Octubre'!D20+'[1]Noviembre'!D20+'[1]Diciembre'!D20</f>
        <v>0</v>
      </c>
      <c r="E20" s="13">
        <f>+'[1]Enero'!E20+'[1]Febrero'!E20+'[1]Marzo'!E20+'[1]Abril'!E20+'[1]Mayo'!E20+'[1]Junio'!E20+'[1]Julio'!E20+'[1]Agosto'!E20+'[1]Septiembre'!E20+'[1]Octubre'!E20+'[1]Noviembre'!E20+'[1]Diciembre'!E20</f>
        <v>774.27</v>
      </c>
      <c r="F20" s="13">
        <f>+'[1]Enero'!F20+'[1]Febrero'!F20+'[1]Marzo'!F20+'[1]Abril'!F20+'[1]Mayo'!F20+'[1]Junio'!F20+'[1]Julio'!F20+'[1]Agosto'!F20+'[1]Septiembre'!F20+'[1]Octubre'!F20+'[1]Noviembre'!F20+'[1]Diciembre'!F20</f>
        <v>0</v>
      </c>
      <c r="G20" s="13">
        <f>+'[1]Enero'!G20+'[1]Febrero'!G20+'[1]Marzo'!G20+'[1]Abril'!G20+'[1]Mayo'!G20+'[1]Junio'!G20+'[1]Julio'!G20+'[1]Agosto'!G20+'[1]Septiembre'!G20+'[1]Octubre'!G20+'[1]Noviembre'!G20+'[1]Diciembre'!G20</f>
        <v>0</v>
      </c>
      <c r="H20" s="13">
        <f>+'[1]Enero'!H20+'[1]Febrero'!H20+'[1]Marzo'!H20+'[1]Abril'!H20+'[1]Mayo'!H20+'[1]Junio'!H20+'[1]Julio'!H20+'[1]Agosto'!H20+'[1]Septiembre'!H20+'[1]Octubre'!H20+'[1]Noviembre'!H20+'[1]Diciembre'!H20</f>
        <v>0</v>
      </c>
      <c r="I20" s="13">
        <f>+'[1]Enero'!I20+'[1]Febrero'!I20+'[1]Marzo'!I20+'[1]Abril'!I20+'[1]Mayo'!I20+'[1]Junio'!I20+'[1]Julio'!I20+'[1]Agosto'!I20+'[1]Septiembre'!I20+'[1]Octubre'!I20+'[1]Noviembre'!I20+'[1]Diciembre'!I20</f>
        <v>0</v>
      </c>
      <c r="J20" s="13">
        <f>+'[1]Enero'!J20+'[1]Febrero'!J20+'[1]Marzo'!J20+'[1]Abril'!J20+'[1]Mayo'!J20+'[1]Junio'!J20+'[1]Julio'!J20+'[1]Agosto'!J20+'[1]Septiembre'!J20+'[1]Octubre'!J20+'[1]Noviembre'!J20+'[1]Diciembre'!J20</f>
        <v>0</v>
      </c>
      <c r="K20" s="14">
        <f t="shared" si="0"/>
        <v>774.27</v>
      </c>
      <c r="L20" s="10"/>
      <c r="M20" s="11"/>
      <c r="N20" s="11"/>
      <c r="Q20" s="39"/>
      <c r="R20" s="39"/>
    </row>
    <row r="21" spans="2:18" s="5" customFormat="1" ht="25.5" customHeight="1">
      <c r="B21" s="18" t="s">
        <v>29</v>
      </c>
      <c r="C21" s="13">
        <f>+'[1]Enero'!C21+'[1]Febrero'!C21+'[1]Marzo'!C21+'[1]Abril'!C21+'[1]Mayo'!C21+'[1]Junio'!C21+'[1]Julio'!C21+'[1]Agosto'!C21+'[1]Septiembre'!C21+'[1]Octubre'!C21+'[1]Noviembre'!C21+'[1]Diciembre'!C21</f>
        <v>1.29</v>
      </c>
      <c r="D21" s="13">
        <f>+'[1]Enero'!D21+'[1]Febrero'!D21+'[1]Marzo'!D21+'[1]Abril'!D21+'[1]Mayo'!D21+'[1]Junio'!D21+'[1]Julio'!D21+'[1]Agosto'!D21+'[1]Septiembre'!D21+'[1]Octubre'!D21+'[1]Noviembre'!D21+'[1]Diciembre'!D21</f>
        <v>0.1</v>
      </c>
      <c r="E21" s="13">
        <f>+'[1]Enero'!E21+'[1]Febrero'!E21+'[1]Marzo'!E21+'[1]Abril'!E21+'[1]Mayo'!E21+'[1]Junio'!E21+'[1]Julio'!E21+'[1]Agosto'!E21+'[1]Septiembre'!E21+'[1]Octubre'!E21+'[1]Noviembre'!E21+'[1]Diciembre'!E21</f>
        <v>0.04</v>
      </c>
      <c r="F21" s="13">
        <f>+'[1]Enero'!F21+'[1]Febrero'!F21+'[1]Marzo'!F21+'[1]Abril'!F21+'[1]Mayo'!F21+'[1]Junio'!F21+'[1]Julio'!F21+'[1]Agosto'!F21+'[1]Septiembre'!F21+'[1]Octubre'!F21+'[1]Noviembre'!F21+'[1]Diciembre'!F21</f>
        <v>0</v>
      </c>
      <c r="G21" s="13">
        <f>+'[1]Enero'!G21+'[1]Febrero'!G21+'[1]Marzo'!G21+'[1]Abril'!G21+'[1]Mayo'!G21+'[1]Junio'!G21+'[1]Julio'!G21+'[1]Agosto'!G21+'[1]Septiembre'!G21+'[1]Octubre'!G21+'[1]Noviembre'!G21+'[1]Diciembre'!G21</f>
        <v>0</v>
      </c>
      <c r="H21" s="13">
        <f>+'[1]Enero'!H21+'[1]Febrero'!H21+'[1]Marzo'!H21+'[1]Abril'!H21+'[1]Mayo'!H21+'[1]Junio'!H21+'[1]Julio'!H21+'[1]Agosto'!H21+'[1]Septiembre'!H21+'[1]Octubre'!H21+'[1]Noviembre'!H21+'[1]Diciembre'!H21</f>
        <v>0</v>
      </c>
      <c r="I21" s="13">
        <f>+'[1]Enero'!I21+'[1]Febrero'!I21+'[1]Marzo'!I21+'[1]Abril'!I21+'[1]Mayo'!I21+'[1]Junio'!I21+'[1]Julio'!I21+'[1]Agosto'!I21+'[1]Septiembre'!I21+'[1]Octubre'!I21+'[1]Noviembre'!I21+'[1]Diciembre'!I21</f>
        <v>0</v>
      </c>
      <c r="J21" s="13">
        <f>+'[1]Enero'!J21+'[1]Febrero'!J21+'[1]Marzo'!J21+'[1]Abril'!J21+'[1]Mayo'!J21+'[1]Junio'!J21+'[1]Julio'!J21+'[1]Agosto'!J21+'[1]Septiembre'!J21+'[1]Octubre'!J21+'[1]Noviembre'!J21+'[1]Diciembre'!J21</f>
        <v>0</v>
      </c>
      <c r="K21" s="14">
        <f t="shared" si="0"/>
        <v>1.4300000000000002</v>
      </c>
      <c r="L21" s="10"/>
      <c r="M21" s="11"/>
      <c r="N21" s="11"/>
      <c r="Q21" s="39"/>
      <c r="R21" s="39"/>
    </row>
    <row r="22" spans="2:18" s="5" customFormat="1" ht="25.5" customHeight="1">
      <c r="B22" s="18" t="s">
        <v>30</v>
      </c>
      <c r="C22" s="13">
        <f>+'[1]Enero'!C22+'[1]Febrero'!C22+'[1]Marzo'!C22+'[1]Abril'!C22+'[1]Mayo'!C22+'[1]Junio'!C22+'[1]Julio'!C22+'[1]Agosto'!C22+'[1]Septiembre'!C22+'[1]Octubre'!C22+'[1]Noviembre'!C22+'[1]Diciembre'!C22</f>
        <v>0</v>
      </c>
      <c r="D22" s="13">
        <f>+'[1]Enero'!D22+'[1]Febrero'!D22+'[1]Marzo'!D22+'[1]Abril'!D22+'[1]Mayo'!D22+'[1]Junio'!D22+'[1]Julio'!D22+'[1]Agosto'!D22+'[1]Septiembre'!D22+'[1]Octubre'!D22+'[1]Noviembre'!D22+'[1]Diciembre'!D22</f>
        <v>1788.88</v>
      </c>
      <c r="E22" s="13">
        <f>+'[1]Enero'!E22+'[1]Febrero'!E22+'[1]Marzo'!E22+'[1]Abril'!E22+'[1]Mayo'!E22+'[1]Junio'!E22+'[1]Julio'!E22+'[1]Agosto'!E22+'[1]Septiembre'!E22+'[1]Octubre'!E22+'[1]Noviembre'!E22+'[1]Diciembre'!E22</f>
        <v>0</v>
      </c>
      <c r="F22" s="13">
        <f>+'[1]Enero'!F22+'[1]Febrero'!F22+'[1]Marzo'!F22+'[1]Abril'!F22+'[1]Mayo'!F22+'[1]Junio'!F22+'[1]Julio'!F22+'[1]Agosto'!F22+'[1]Septiembre'!F22+'[1]Octubre'!F22+'[1]Noviembre'!F22+'[1]Diciembre'!F22</f>
        <v>0</v>
      </c>
      <c r="G22" s="13">
        <f>+'[1]Enero'!G22+'[1]Febrero'!G22+'[1]Marzo'!G22+'[1]Abril'!G22+'[1]Mayo'!G22+'[1]Junio'!G22+'[1]Julio'!G22+'[1]Agosto'!G22+'[1]Septiembre'!G22+'[1]Octubre'!G22+'[1]Noviembre'!G22+'[1]Diciembre'!G22</f>
        <v>0</v>
      </c>
      <c r="H22" s="13">
        <f>+'[1]Enero'!H22+'[1]Febrero'!H22+'[1]Marzo'!H22+'[1]Abril'!H22+'[1]Mayo'!H22+'[1]Junio'!H22+'[1]Julio'!H22+'[1]Agosto'!H22+'[1]Septiembre'!H22+'[1]Octubre'!H22+'[1]Noviembre'!H22+'[1]Diciembre'!H22</f>
        <v>0</v>
      </c>
      <c r="I22" s="13">
        <f>+'[1]Enero'!I22+'[1]Febrero'!I22+'[1]Marzo'!I22+'[1]Abril'!I22+'[1]Mayo'!I22+'[1]Junio'!I22+'[1]Julio'!I22+'[1]Agosto'!I22+'[1]Septiembre'!I22+'[1]Octubre'!I22+'[1]Noviembre'!I22+'[1]Diciembre'!I22</f>
        <v>0</v>
      </c>
      <c r="J22" s="13">
        <f>+'[1]Enero'!J22+'[1]Febrero'!J22+'[1]Marzo'!J22+'[1]Abril'!J22+'[1]Mayo'!J22+'[1]Junio'!J22+'[1]Julio'!J22+'[1]Agosto'!J22+'[1]Septiembre'!J22+'[1]Octubre'!J22+'[1]Noviembre'!J22+'[1]Diciembre'!J22</f>
        <v>0</v>
      </c>
      <c r="K22" s="14">
        <f t="shared" si="0"/>
        <v>1788.88</v>
      </c>
      <c r="L22" s="19"/>
      <c r="M22" s="19"/>
      <c r="N22" s="19"/>
      <c r="O22" s="19"/>
      <c r="P22" s="19"/>
      <c r="Q22" s="39"/>
      <c r="R22" s="39"/>
    </row>
    <row r="23" spans="2:18" s="5" customFormat="1" ht="25.5" customHeight="1" thickBot="1">
      <c r="B23" s="18" t="s">
        <v>31</v>
      </c>
      <c r="C23" s="13">
        <f>+'[1]Enero'!C23+'[1]Febrero'!C23+'[1]Marzo'!C23+'[1]Abril'!C23+'[1]Mayo'!C23+'[1]Junio'!C23+'[1]Julio'!C23+'[1]Agosto'!C23+'[1]Septiembre'!C23+'[1]Octubre'!C23+'[1]Noviembre'!C23+'[1]Diciembre'!C23</f>
        <v>0</v>
      </c>
      <c r="D23" s="13">
        <f>+'[1]Enero'!D23+'[1]Febrero'!D23+'[1]Marzo'!D23+'[1]Abril'!D23+'[1]Mayo'!D23+'[1]Junio'!D23+'[1]Julio'!D23+'[1]Agosto'!D23+'[1]Septiembre'!D23+'[1]Octubre'!D23+'[1]Noviembre'!D23+'[1]Diciembre'!D23</f>
        <v>0</v>
      </c>
      <c r="E23" s="13">
        <f>+'[1]Enero'!E23+'[1]Febrero'!E23+'[1]Marzo'!E23+'[1]Abril'!E23+'[1]Mayo'!E23+'[1]Junio'!E23+'[1]Julio'!E23+'[1]Agosto'!E23+'[1]Septiembre'!E23+'[1]Octubre'!E23+'[1]Noviembre'!E23+'[1]Diciembre'!E23</f>
        <v>14520.580000000002</v>
      </c>
      <c r="F23" s="13">
        <f>+'[1]Enero'!F23+'[1]Febrero'!F23+'[1]Marzo'!F23+'[1]Abril'!F23+'[1]Mayo'!F23+'[1]Junio'!F23+'[1]Julio'!F23+'[1]Agosto'!F23+'[1]Septiembre'!F23+'[1]Octubre'!F23+'[1]Noviembre'!F23+'[1]Diciembre'!F23</f>
        <v>3274.69</v>
      </c>
      <c r="G23" s="13">
        <f>+'[1]Enero'!G23+'[1]Febrero'!G23+'[1]Marzo'!G23+'[1]Abril'!G23+'[1]Mayo'!G23+'[1]Junio'!G23+'[1]Julio'!G23+'[1]Agosto'!G23+'[1]Septiembre'!G23+'[1]Octubre'!G23+'[1]Noviembre'!G23+'[1]Diciembre'!G23</f>
        <v>0</v>
      </c>
      <c r="H23" s="13">
        <f>+'[1]Enero'!H23+'[1]Febrero'!H23+'[1]Marzo'!H23+'[1]Abril'!H23+'[1]Mayo'!H23+'[1]Junio'!H23+'[1]Julio'!H23+'[1]Agosto'!H23+'[1]Septiembre'!H23+'[1]Octubre'!H23+'[1]Noviembre'!H23+'[1]Diciembre'!H23</f>
        <v>0</v>
      </c>
      <c r="I23" s="13">
        <f>+'[1]Enero'!I23+'[1]Febrero'!I23+'[1]Marzo'!I23+'[1]Abril'!I23+'[1]Mayo'!I23+'[1]Junio'!I23+'[1]Julio'!I23+'[1]Agosto'!I23+'[1]Septiembre'!I23+'[1]Octubre'!I23+'[1]Noviembre'!I23+'[1]Diciembre'!I23</f>
        <v>0</v>
      </c>
      <c r="J23" s="13">
        <f>+'[1]Enero'!J23+'[1]Febrero'!J23+'[1]Marzo'!J23+'[1]Abril'!J23+'[1]Mayo'!J23+'[1]Junio'!J23+'[1]Julio'!J23+'[1]Agosto'!J23+'[1]Septiembre'!J23+'[1]Octubre'!J23+'[1]Noviembre'!J23+'[1]Diciembre'!J23</f>
        <v>0</v>
      </c>
      <c r="K23" s="20">
        <f t="shared" si="0"/>
        <v>17795.27</v>
      </c>
      <c r="L23" s="10"/>
      <c r="M23" s="11"/>
      <c r="N23" s="11"/>
      <c r="Q23" s="39"/>
      <c r="R23" s="39"/>
    </row>
    <row r="24" spans="2:18" s="5" customFormat="1" ht="25.5" customHeight="1" thickBot="1">
      <c r="B24" s="21" t="s">
        <v>14</v>
      </c>
      <c r="C24" s="22">
        <f aca="true" t="shared" si="2" ref="C24:K24">SUM(C8:C23)</f>
        <v>6177913.95</v>
      </c>
      <c r="D24" s="22">
        <f t="shared" si="2"/>
        <v>8624516.65</v>
      </c>
      <c r="E24" s="22">
        <f t="shared" si="2"/>
        <v>219142.43</v>
      </c>
      <c r="F24" s="22">
        <f t="shared" si="2"/>
        <v>172460.82000000004</v>
      </c>
      <c r="G24" s="22">
        <f t="shared" si="2"/>
        <v>260193.75999999998</v>
      </c>
      <c r="H24" s="22">
        <f t="shared" si="2"/>
        <v>526.7</v>
      </c>
      <c r="I24" s="22">
        <f t="shared" si="2"/>
        <v>0</v>
      </c>
      <c r="J24" s="22">
        <f t="shared" si="2"/>
        <v>0</v>
      </c>
      <c r="K24" s="23">
        <f t="shared" si="2"/>
        <v>15454754.31</v>
      </c>
      <c r="L24" s="10"/>
      <c r="M24" s="11"/>
      <c r="N24" s="11"/>
      <c r="Q24" s="39"/>
      <c r="R24" s="39"/>
    </row>
    <row r="25" spans="2:11" ht="12" customHeight="1" thickTop="1">
      <c r="B25" s="24"/>
      <c r="K25" s="25"/>
    </row>
    <row r="26" spans="2:11" ht="16.5" customHeight="1">
      <c r="B26" s="26" t="s">
        <v>32</v>
      </c>
      <c r="C26" s="27">
        <f aca="true" t="shared" si="3" ref="C26:J26">+C24/$K$24</f>
        <v>0.39974197105175463</v>
      </c>
      <c r="D26" s="27">
        <f t="shared" si="3"/>
        <v>0.5580494181275665</v>
      </c>
      <c r="E26" s="27">
        <f t="shared" si="3"/>
        <v>0.014179612668329762</v>
      </c>
      <c r="F26" s="27">
        <f t="shared" si="3"/>
        <v>0.011159078723652646</v>
      </c>
      <c r="G26" s="27">
        <f t="shared" si="3"/>
        <v>0.016835839301026067</v>
      </c>
      <c r="H26" s="27">
        <f t="shared" si="3"/>
        <v>3.408012767043464E-05</v>
      </c>
      <c r="I26" s="27">
        <f t="shared" si="3"/>
        <v>0</v>
      </c>
      <c r="J26" s="27">
        <f t="shared" si="3"/>
        <v>0</v>
      </c>
      <c r="K26" s="28">
        <f>SUM(C26:J26)</f>
        <v>1</v>
      </c>
    </row>
    <row r="42" ht="12.75" customHeight="1"/>
    <row r="43" ht="12.75" customHeight="1"/>
    <row r="44" ht="12.75" customHeight="1"/>
    <row r="45" ht="12.75" customHeight="1"/>
    <row r="46" ht="13.5" customHeight="1"/>
    <row r="48" spans="2:11" ht="12.75">
      <c r="B48" s="29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2.75">
      <c r="B49" s="29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12.75" customHeight="1">
      <c r="B50" s="29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12.75">
      <c r="B51" s="29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12.75">
      <c r="B52" s="29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2.75">
      <c r="B53" s="29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2.75">
      <c r="B54" s="29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2.75">
      <c r="B55" s="29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2.75">
      <c r="B56" s="29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2.75">
      <c r="B57" s="29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2.75">
      <c r="B58" s="29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3.5" thickBot="1">
      <c r="B87" s="29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8.75" customHeight="1" thickBot="1">
      <c r="B88" s="29"/>
      <c r="C88" s="30"/>
      <c r="D88" s="30"/>
      <c r="E88" s="30"/>
      <c r="F88" s="30"/>
      <c r="G88" s="30"/>
      <c r="I88" s="30"/>
      <c r="J88" s="30"/>
      <c r="K88" s="31" t="s">
        <v>33</v>
      </c>
    </row>
    <row r="89" spans="2:11" ht="12.75">
      <c r="B89" s="29"/>
      <c r="C89" s="30"/>
      <c r="D89" s="30"/>
      <c r="E89" s="30"/>
      <c r="F89" s="30"/>
      <c r="G89" s="30"/>
      <c r="H89" s="30"/>
      <c r="I89" s="30"/>
      <c r="J89" s="30"/>
      <c r="K89" s="30"/>
    </row>
    <row r="93" ht="12.75" customHeight="1"/>
    <row r="94" ht="12.75" customHeight="1"/>
    <row r="95" ht="12.75" customHeight="1"/>
    <row r="96" ht="12.75" customHeight="1"/>
    <row r="97" ht="13.5" customHeight="1"/>
    <row r="98" ht="12.75" customHeight="1"/>
    <row r="99" ht="12.75" customHeight="1"/>
    <row r="100" ht="13.5" customHeight="1"/>
    <row r="146" ht="12.75"/>
    <row r="147" ht="13.5" thickBot="1"/>
    <row r="148" spans="10:11" ht="17.25" customHeight="1" thickBot="1">
      <c r="J148" s="32"/>
      <c r="K148" s="33" t="s">
        <v>33</v>
      </c>
    </row>
    <row r="192" ht="12.75"/>
    <row r="193" ht="13.5" thickBot="1"/>
    <row r="194" spans="10:11" ht="13.5" thickBot="1">
      <c r="J194" s="32"/>
      <c r="K194" s="33" t="s">
        <v>33</v>
      </c>
    </row>
    <row r="240" ht="12.75"/>
    <row r="241" ht="13.5" thickBot="1"/>
    <row r="242" spans="10:11" ht="13.5" thickBot="1">
      <c r="J242" s="32"/>
      <c r="K242" s="33" t="s">
        <v>33</v>
      </c>
    </row>
    <row r="288" ht="12.75"/>
    <row r="289" ht="13.5" thickBot="1"/>
    <row r="290" spans="10:11" ht="13.5" thickBot="1">
      <c r="J290" s="32"/>
      <c r="K290" s="33" t="s">
        <v>33</v>
      </c>
    </row>
    <row r="336" ht="12.75"/>
    <row r="337" ht="13.5" thickBot="1"/>
    <row r="338" spans="10:11" ht="13.5" thickBot="1">
      <c r="J338" s="32"/>
      <c r="K338" s="33" t="s">
        <v>33</v>
      </c>
    </row>
  </sheetData>
  <mergeCells count="6">
    <mergeCell ref="M8:M9"/>
    <mergeCell ref="B1:K1"/>
    <mergeCell ref="B2:K2"/>
    <mergeCell ref="B4:K4"/>
    <mergeCell ref="B5:K5"/>
    <mergeCell ref="B3:K3"/>
  </mergeCells>
  <hyperlinks>
    <hyperlink ref="K88" location="Acumulado!A1" display="VER DATOS"/>
    <hyperlink ref="M8:M9" location="Acumulado!K86" display="GRÁFICA                   No.1 "/>
    <hyperlink ref="K148" location="Acumulado!A1" display="VER DATOS"/>
    <hyperlink ref="C7" location="K146" display="AGRICULTURA"/>
    <hyperlink ref="K194" location="Acumulado!A1" display="VER DATOS"/>
    <hyperlink ref="D7" location="K192" display="GANADERIA"/>
    <hyperlink ref="K242" location="Acumulado!A1" display="VER DATOS"/>
    <hyperlink ref="E7" location="K240" display="AVICULTURA"/>
    <hyperlink ref="K290" location="Acumulado!A1" display="VER DATOS"/>
    <hyperlink ref="K338" location="Acumulado!A1" display="VER DATOS"/>
    <hyperlink ref="G7" location="Acumulado!K336" display="SILVICULTURA"/>
    <hyperlink ref="F7" location="K288" display="ACUICULTURA"/>
    <hyperlink ref="M11" location="K146" display="K146"/>
    <hyperlink ref="M12" location="K192" display="K192"/>
    <hyperlink ref="M13" location="K240" display="K240"/>
    <hyperlink ref="M14" location="K288" display="K288"/>
    <hyperlink ref="M15" location="K336" display="K336"/>
    <hyperlink ref="K24" location="K86" display="K86"/>
  </hyperlinks>
  <printOptions horizontalCentered="1" verticalCentered="1"/>
  <pageMargins left="0.75" right="0.75" top="1" bottom="1" header="0" footer="0"/>
  <pageSetup horizontalDpi="300" verticalDpi="300" orientation="landscape" paperSize="9" scale="75" r:id="rId2"/>
  <rowBreaks count="2" manualBreakCount="2">
    <brk id="29" min="1" max="11" man="1"/>
    <brk id="88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rgonzalez</dc:creator>
  <cp:keywords/>
  <dc:description/>
  <cp:lastModifiedBy>Marlon Espino C.</cp:lastModifiedBy>
  <dcterms:created xsi:type="dcterms:W3CDTF">2008-02-27T16:08:51Z</dcterms:created>
  <dcterms:modified xsi:type="dcterms:W3CDTF">2008-03-18T18:50:35Z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